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Q:\Fiskal\semafor\__web\2025_03\"/>
    </mc:Choice>
  </mc:AlternateContent>
  <xr:revisionPtr revIDLastSave="0" documentId="8_{17D4CAD2-15CA-4418-93EC-9E3A2F6BE4A7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_bilancia" sheetId="9" r:id="rId1"/>
    <sheet name="2024_vplyvy" sheetId="10" r:id="rId2"/>
    <sheet name="2024_vplyvy_konsolidovane" sheetId="11" r:id="rId3"/>
    <sheet name="2025_bilancia" sheetId="12" r:id="rId4"/>
    <sheet name="2025_vplyvy" sheetId="13" r:id="rId5"/>
    <sheet name="2025_vplyvy_konsolidovane" sheetId="14" r:id="rId6"/>
    <sheet name="2025_vydavkove_limity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6" l="1"/>
  <c r="D22" i="16" s="1"/>
  <c r="D23" i="16" s="1"/>
  <c r="D15" i="16" l="1"/>
  <c r="D16" i="16" s="1"/>
  <c r="K94" i="12" l="1"/>
  <c r="K95" i="12" s="1"/>
  <c r="K48" i="12"/>
  <c r="K49" i="12"/>
  <c r="K1" i="12" l="1"/>
  <c r="K2" i="12" s="1"/>
  <c r="K9" i="12"/>
  <c r="K10" i="12" s="1"/>
  <c r="W48" i="9"/>
  <c r="W49" i="9" s="1"/>
  <c r="W9" i="9"/>
  <c r="C22" i="16"/>
  <c r="C23" i="16" s="1"/>
  <c r="C9" i="16"/>
  <c r="C15" i="16" s="1"/>
  <c r="C16" i="16" s="1"/>
  <c r="K3" i="12" l="1"/>
  <c r="W94" i="9"/>
  <c r="W95" i="9"/>
  <c r="W1" i="9"/>
  <c r="W2" i="9" s="1"/>
  <c r="W10" i="9"/>
  <c r="W4" i="9"/>
  <c r="W3" i="9"/>
  <c r="J48" i="12"/>
  <c r="J49" i="12" s="1"/>
  <c r="J9" i="12"/>
  <c r="J10" i="12" s="1"/>
  <c r="J94" i="12" l="1"/>
  <c r="J95" i="12" s="1"/>
  <c r="J1" i="12"/>
  <c r="J2" i="12" l="1"/>
  <c r="V48" i="9"/>
  <c r="V49" i="9" s="1"/>
  <c r="V9" i="9"/>
  <c r="V10" i="9"/>
  <c r="V94" i="9" l="1"/>
  <c r="V95" i="9" s="1"/>
  <c r="V1" i="9"/>
  <c r="B9" i="16"/>
  <c r="B15" i="16" s="1"/>
  <c r="B16" i="16" s="1"/>
  <c r="V2" i="9" l="1"/>
  <c r="B22" i="16"/>
  <c r="B23" i="16" s="1"/>
  <c r="I48" i="12"/>
  <c r="G48" i="12"/>
  <c r="G49" i="12" s="1"/>
  <c r="F48" i="12"/>
  <c r="F49" i="12" s="1"/>
  <c r="D48" i="12"/>
  <c r="D49" i="12" s="1"/>
  <c r="I9" i="12"/>
  <c r="I10" i="12" s="1"/>
  <c r="G9" i="12"/>
  <c r="G94" i="12" s="1"/>
  <c r="F9" i="12"/>
  <c r="F10" i="12" s="1"/>
  <c r="D9" i="12"/>
  <c r="D94" i="12" l="1"/>
  <c r="D1" i="12" s="1"/>
  <c r="I94" i="12"/>
  <c r="I1" i="12" s="1"/>
  <c r="G1" i="12"/>
  <c r="G95" i="12"/>
  <c r="I49" i="12"/>
  <c r="D10" i="12"/>
  <c r="F94" i="12"/>
  <c r="G10" i="12"/>
  <c r="D2" i="12" l="1"/>
  <c r="J3" i="12"/>
  <c r="D95" i="12"/>
  <c r="I95" i="12"/>
  <c r="G2" i="12"/>
  <c r="G3" i="12"/>
  <c r="G4" i="12"/>
  <c r="F95" i="12"/>
  <c r="F1" i="12"/>
  <c r="I2" i="12"/>
  <c r="I3" i="12"/>
  <c r="F2" i="12" l="1"/>
  <c r="F3" i="12"/>
  <c r="U48" i="9" l="1"/>
  <c r="U49" i="9" s="1"/>
  <c r="U9" i="9"/>
  <c r="U10" i="9" s="1"/>
  <c r="T48" i="9"/>
  <c r="T49" i="9" s="1"/>
  <c r="T9" i="9"/>
  <c r="S48" i="9"/>
  <c r="S49" i="9" s="1"/>
  <c r="S9" i="9"/>
  <c r="S10" i="9" s="1"/>
  <c r="R48" i="9"/>
  <c r="R49" i="9" s="1"/>
  <c r="R9" i="9"/>
  <c r="R10" i="9" s="1"/>
  <c r="Q48" i="9"/>
  <c r="Q49" i="9" s="1"/>
  <c r="Q9" i="9"/>
  <c r="P48" i="9"/>
  <c r="P49" i="9" s="1"/>
  <c r="P9" i="9"/>
  <c r="P10" i="9" s="1"/>
  <c r="O48" i="9"/>
  <c r="O49" i="9" s="1"/>
  <c r="O9" i="9"/>
  <c r="O10" i="9" s="1"/>
  <c r="U94" i="9" l="1"/>
  <c r="U1" i="9" s="1"/>
  <c r="U95" i="9"/>
  <c r="T94" i="9"/>
  <c r="T1" i="9" s="1"/>
  <c r="T10" i="9"/>
  <c r="T2" i="9"/>
  <c r="T95" i="9"/>
  <c r="S94" i="9"/>
  <c r="R94" i="9"/>
  <c r="Q94" i="9"/>
  <c r="Q1" i="9" s="1"/>
  <c r="Q10" i="9"/>
  <c r="Q2" i="9"/>
  <c r="P94" i="9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U2" i="9" l="1"/>
  <c r="V4" i="9"/>
  <c r="Q95" i="9"/>
  <c r="U4" i="9"/>
  <c r="S95" i="9"/>
  <c r="S1" i="9"/>
  <c r="T4" i="9" s="1"/>
  <c r="R95" i="9"/>
  <c r="R1" i="9"/>
  <c r="P1" i="9"/>
  <c r="Q4" i="9" s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S2" i="9" l="1"/>
  <c r="S4" i="9"/>
  <c r="R2" i="9"/>
  <c r="R4" i="9"/>
  <c r="P4" i="9"/>
  <c r="P2" i="9"/>
  <c r="O2" i="9"/>
  <c r="N1" i="9"/>
  <c r="O4" i="9" s="1"/>
  <c r="M1" i="9"/>
  <c r="M2" i="9" s="1"/>
  <c r="L1" i="9"/>
  <c r="J1" i="9"/>
  <c r="K95" i="9"/>
  <c r="K1" i="9"/>
  <c r="G94" i="9"/>
  <c r="G1" i="9" s="1"/>
  <c r="I94" i="9"/>
  <c r="I95" i="9" s="1"/>
  <c r="D94" i="9"/>
  <c r="D1" i="9" s="1"/>
  <c r="D10" i="9"/>
  <c r="G10" i="9"/>
  <c r="F94" i="9"/>
  <c r="I10" i="9"/>
  <c r="U3" i="9" l="1"/>
  <c r="V3" i="9"/>
  <c r="R3" i="9"/>
  <c r="T3" i="9"/>
  <c r="K4" i="9"/>
  <c r="S3" i="9"/>
  <c r="D2" i="9"/>
  <c r="Q3" i="9"/>
  <c r="G95" i="9"/>
  <c r="P3" i="9"/>
  <c r="J2" i="9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<sst xmlns="http://schemas.openxmlformats.org/spreadsheetml/2006/main" count="651" uniqueCount="215">
  <si>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</si>
  <si>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</si>
  <si>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</si>
  <si>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</si>
  <si>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</si>
  <si>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</si>
  <si>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</si>
  <si>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</si>
  <si>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</si>
  <si>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</si>
  <si>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</si>
  <si>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</si>
  <si>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</si>
  <si>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</si>
  <si>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</si>
  <si>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</si>
  <si>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</si>
  <si>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</si>
  <si>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</si>
  <si>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</si>
  <si>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</si>
  <si>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</si>
  <si>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</si>
  <si>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</si>
  <si>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</si>
  <si>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</si>
  <si>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</si>
  <si>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</si>
  <si>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</si>
  <si>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</si>
  <si>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</si>
  <si>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</si>
  <si>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</si>
  <si>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</si>
  <si>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</si>
  <si>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</si>
  <si>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</si>
  <si>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</si>
  <si>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</si>
  <si>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</si>
  <si>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</si>
  <si>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</si>
  <si>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</si>
  <si>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</si>
  <si>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</si>
  <si>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</si>
  <si>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</si>
  <si>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</si>
  <si>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</si>
  <si>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</si>
  <si>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</si>
  <si>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</si>
  <si>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</si>
  <si>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</si>
  <si>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</si>
  <si>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</si>
  <si>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</si>
  <si>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</si>
  <si>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</si>
  <si>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</si>
  <si>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</si>
  <si>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</si>
  <si>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</si>
  <si>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</si>
  <si>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</si>
  <si>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</si>
  <si>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</si>
  <si>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</si>
  <si>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</si>
  <si>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</si>
  <si>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</si>
  <si>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</si>
  <si>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</si>
  <si>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</si>
  <si>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</si>
  <si>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</si>
  <si>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</si>
  <si>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</si>
  <si>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</si>
  <si>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</si>
  <si>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</si>
  <si>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</si>
  <si>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</si>
  <si>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</si>
  <si>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</si>
  <si>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</si>
  <si>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</si>
  <si>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</si>
  <si>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</si>
  <si>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</si>
  <si>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</si>
  <si>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</si>
  <si>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</si>
  <si>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</si>
  <si>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</si>
  <si>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</si>
  <si>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</si>
  <si>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</si>
  <si>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</si>
  <si>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</si>
  <si>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</si>
  <si>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</si>
  <si>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</si>
  <si>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</si>
  <si>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</si>
  <si>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</si>
  <si>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</si>
  <si>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</si>
  <si>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</si>
  <si>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</si>
  <si>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</si>
  <si>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</si>
  <si>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</si>
  <si>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</si>
  <si>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</si>
  <si>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</si>
  <si>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</si>
  <si>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</si>
  <si>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</si>
  <si>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</si>
  <si>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</si>
  <si>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</si>
  <si>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</si>
  <si>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</si>
  <si>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</si>
  <si>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</si>
  <si>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</si>
  <si>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</si>
  <si>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</si>
  <si>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</si>
  <si>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</si>
  <si>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</si>
  <si>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</si>
  <si>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</si>
  <si>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</si>
  <si>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</si>
  <si>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</si>
  <si>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</si>
  <si>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</si>
  <si>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</si>
  <si>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</si>
  <si>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</si>
  <si>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</si>
  <si>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</si>
  <si>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</si>
  <si>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</si>
  <si>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</si>
  <si>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</si>
  <si>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</si>
  <si>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</si>
  <si>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</si>
  <si>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</si>
  <si>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</si>
  <si>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</si>
  <si>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</si>
  <si>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</si>
  <si>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</si>
  <si>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</si>
  <si>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</si>
  <si>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</si>
  <si>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</si>
  <si>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</si>
  <si>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</si>
  <si>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</si>
  <si>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</si>
  <si>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</si>
  <si>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</si>
  <si>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</si>
  <si>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</si>
  <si>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</si>
  <si>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</si>
  <si>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</si>
  <si>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</si>
  <si>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</si>
  <si>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</si>
  <si>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</si>
  <si>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</si>
  <si>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</si>
  <si>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</si>
  <si>
    <t>2024/09</t>
  </si>
  <si>
    <t>2024/10</t>
  </si>
  <si>
    <t>2024/11</t>
  </si>
  <si>
    <t>2024/12</t>
  </si>
  <si>
    <t>2024/13</t>
  </si>
  <si>
    <t>ROK 2025</t>
  </si>
  <si>
    <t>Rozpočet VS 2025</t>
  </si>
  <si>
    <t>2025/01</t>
  </si>
  <si>
    <t>Porovnanie voči schválenému RVS 2025</t>
  </si>
  <si>
    <t>Odhad hospodárenia verejnej správy (ESA 2010, odchýlky od RVS 2025-2027, v mil. eur)</t>
  </si>
  <si>
    <t>Odhad hospodárenia verejnej správy (ESA 2010, odchýlky od RVS 2025-2027, NA KONSOLIDOVANEJ* BÁZE, v mil. eur)</t>
  </si>
  <si>
    <t>1. Celkové výdavky verejnej správy</t>
  </si>
  <si>
    <t>2. EÚ fondy a POO</t>
  </si>
  <si>
    <t>3. Výdavky na spolufinancovanie</t>
  </si>
  <si>
    <t>4. Úrokové náklady</t>
  </si>
  <si>
    <t>5. Cyklické výdavky v nezamestnanosti</t>
  </si>
  <si>
    <t>6. Jednorazové vplyvy (podľa metodiky EK)</t>
  </si>
  <si>
    <t>7. Výdavky spadajúce pod limit (1-2-3-4-5-6)</t>
  </si>
  <si>
    <t>DRM</t>
  </si>
  <si>
    <t>DRM podľa MF SR</t>
  </si>
  <si>
    <t>Výdavky spadajúce pod limit očistené o rozdiel DRM</t>
  </si>
  <si>
    <t>Medziročný rast čistých výdavkov - odhad RRZ</t>
  </si>
  <si>
    <t>Výdavky spadajúce pod limit podľa RRZ</t>
  </si>
  <si>
    <t>*-záporná hodnota znamená nižšie výdavky odhadované RRZ voči limitom</t>
  </si>
  <si>
    <t>DRM - diskrečné príjmové opatrenia</t>
  </si>
  <si>
    <t>Odhad plnenia limitu verejných výdavkov a medziročného rastu čistých výdavkov pre rok 2025 (odchýlky od RVS 2025-2027 resp. trajektórie EK, v mil. eur)</t>
  </si>
  <si>
    <t>Limit verejných výdavkov - schválený NR SR</t>
  </si>
  <si>
    <t>Rozdiel voči limitu verejných výdavkov (národné pravidlo)*</t>
  </si>
  <si>
    <t>Medziročný rast čistých výdavkov - záväzná trajektória schválená EK a Radou EÚ</t>
  </si>
  <si>
    <t>Limit verejných výdavkov podľa záväznej trajektórie</t>
  </si>
  <si>
    <t>Rozdiel voči limitu podľa záväznej trajektórie (európske pravidlo)*</t>
  </si>
  <si>
    <t>2024/14</t>
  </si>
  <si>
    <t>Odchýlky od RVS 2025-2027</t>
  </si>
  <si>
    <t>2025/02</t>
  </si>
  <si>
    <t>2024/15</t>
  </si>
  <si>
    <t>2025/03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</si>
</sst>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22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6" fillId="0" borderId="0" xfId="0" applyFont="1"/>
    <xf numFmtId="3" fontId="29" fillId="0" borderId="0" xfId="0" applyNumberFormat="1" applyFont="1"/>
    <xf numFmtId="3" fontId="27" fillId="0" borderId="0" xfId="0" applyNumberFormat="1" applyFont="1"/>
    <xf numFmtId="3" fontId="28" fillId="0" borderId="0" xfId="0" applyNumberFormat="1" applyFont="1"/>
    <xf numFmtId="165" fontId="29" fillId="0" borderId="0" xfId="0" applyNumberFormat="1" applyFont="1"/>
    <xf numFmtId="0" fontId="29" fillId="0" borderId="0" xfId="0" applyFont="1"/>
    <xf numFmtId="0" fontId="28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W96"/>
  <sheetViews>
    <sheetView showGridLines="0" tabSelected="1" zoomScaleNormal="100" workbookViewId="0">
      <pane xSplit="3" ySplit="8" topLeftCell="Q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23" width="16.6640625" customWidth="1"/>
  </cols>
  <sheetData>
    <row r="1" spans="1:23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  <c r="Q1" s="2">
        <f t="shared" ref="Q1:R1" si="4">Q94</f>
        <v>-7632.3139356342872</v>
      </c>
      <c r="R1" s="2">
        <f t="shared" si="4"/>
        <v>-7616.7646507429745</v>
      </c>
      <c r="S1" s="2">
        <f t="shared" ref="S1:T1" si="5">S94</f>
        <v>-7577.6514987621485</v>
      </c>
      <c r="T1" s="2">
        <f t="shared" si="5"/>
        <v>-7617.9095117958423</v>
      </c>
      <c r="U1" s="2">
        <f t="shared" ref="U1:V1" si="6">U94</f>
        <v>-7605.8730430047508</v>
      </c>
      <c r="V1" s="2">
        <f t="shared" si="6"/>
        <v>-7346.5343739995515</v>
      </c>
      <c r="W1" s="2">
        <f t="shared" ref="W1" si="7">W94</f>
        <v>-6947.1450670645281</v>
      </c>
    </row>
    <row r="2" spans="1:23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8">TEXT(ROUND(I1,0),"# ###")&amp;" mil.eur"</f>
        <v>-7 878 mil.eur</v>
      </c>
      <c r="J2" s="5" t="str">
        <f t="shared" si="8"/>
        <v>-7 616 mil.eur</v>
      </c>
      <c r="K2" s="5" t="str">
        <f t="shared" ref="K2:L2" si="9">TEXT(ROUND(K1,0),"# ###")&amp;" mil.eur"</f>
        <v>-7 483 mil.eur</v>
      </c>
      <c r="L2" s="5" t="str">
        <f t="shared" si="9"/>
        <v>-7 587 mil.eur</v>
      </c>
      <c r="M2" s="5" t="str">
        <f t="shared" ref="M2:N2" si="10">TEXT(ROUND(M1,0),"# ###")&amp;" mil.eur"</f>
        <v>-7 391 mil.eur</v>
      </c>
      <c r="N2" s="5" t="str">
        <f t="shared" si="10"/>
        <v>-7 078 mil.eur</v>
      </c>
      <c r="O2" s="5" t="str">
        <f t="shared" ref="O2:P2" si="11">TEXT(ROUND(O1,0),"# ###")&amp;" mil.eur"</f>
        <v>-7 174 mil.eur</v>
      </c>
      <c r="P2" s="5" t="str">
        <f t="shared" si="11"/>
        <v>-7 373 mil.eur</v>
      </c>
      <c r="Q2" s="5" t="str">
        <f t="shared" ref="Q2:R2" si="12">TEXT(ROUND(Q1,0),"# ###")&amp;" mil.eur"</f>
        <v>-7 632 mil.eur</v>
      </c>
      <c r="R2" s="5" t="str">
        <f t="shared" si="12"/>
        <v>-7 617 mil.eur</v>
      </c>
      <c r="S2" s="5" t="str">
        <f t="shared" ref="S2:T2" si="13">TEXT(ROUND(S1,0),"# ###")&amp;" mil.eur"</f>
        <v>-7 578 mil.eur</v>
      </c>
      <c r="T2" s="5" t="str">
        <f t="shared" si="13"/>
        <v>-7 618 mil.eur</v>
      </c>
      <c r="U2" s="5" t="str">
        <f t="shared" ref="U2:V2" si="14">TEXT(ROUND(U1,0),"# ###")&amp;" mil.eur"</f>
        <v>-7 606 mil.eur</v>
      </c>
      <c r="V2" s="5" t="str">
        <f t="shared" si="14"/>
        <v>-7 347 mil.eur</v>
      </c>
      <c r="W2" s="5" t="str">
        <f t="shared" ref="W2" si="15">TEXT(ROUND(W1,0),"# ###")&amp;" mil.eur"</f>
        <v>-6 947 mil.eur</v>
      </c>
    </row>
    <row r="3" spans="1:23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16">IF(I1-$D$1&gt;0,"+","")&amp;TEXT(ROUND((I1-$D$1),0),"# ###")&amp;" mil.eur"</f>
        <v>-37 mil.eur</v>
      </c>
      <c r="J3" s="7" t="str">
        <f t="shared" si="16"/>
        <v>+225 mil.eur</v>
      </c>
      <c r="K3" s="7" t="str">
        <f t="shared" ref="K3:L3" si="17">IF(K1-$D$1&gt;0,"+","")&amp;TEXT(ROUND((K1-$D$1),0),"# ###")&amp;" mil.eur"</f>
        <v>+358 mil.eur</v>
      </c>
      <c r="L3" s="7" t="str">
        <f t="shared" si="17"/>
        <v>+254 mil.eur</v>
      </c>
      <c r="M3" s="7" t="str">
        <f t="shared" ref="M3:N3" si="18">IF(M1-$D$1&gt;0,"+","")&amp;TEXT(ROUND((M1-$D$1),0),"# ###")&amp;" mil.eur"</f>
        <v>+450 mil.eur</v>
      </c>
      <c r="N3" s="7" t="str">
        <f t="shared" si="18"/>
        <v>+762 mil.eur</v>
      </c>
      <c r="O3" s="7" t="str">
        <f t="shared" ref="O3:P3" si="19">IF(O1-$D$1&gt;0,"+","")&amp;TEXT(ROUND((O1-$D$1),0),"# ###")&amp;" mil.eur"</f>
        <v>+667 mil.eur</v>
      </c>
      <c r="P3" s="7" t="str">
        <f t="shared" si="19"/>
        <v>+468 mil.eur</v>
      </c>
      <c r="Q3" s="7" t="str">
        <f t="shared" ref="Q3:R3" si="20">IF(Q1-$D$1&gt;0,"+","")&amp;TEXT(ROUND((Q1-$D$1),0),"# ###")&amp;" mil.eur"</f>
        <v>+208 mil.eur</v>
      </c>
      <c r="R3" s="7" t="str">
        <f t="shared" si="20"/>
        <v>+224 mil.eur</v>
      </c>
      <c r="S3" s="7" t="str">
        <f t="shared" ref="S3:T3" si="21">IF(S1-$D$1&gt;0,"+","")&amp;TEXT(ROUND((S1-$D$1),0),"# ###")&amp;" mil.eur"</f>
        <v>+263 mil.eur</v>
      </c>
      <c r="T3" s="7" t="str">
        <f t="shared" si="21"/>
        <v>+223 mil.eur</v>
      </c>
      <c r="U3" s="7" t="str">
        <f t="shared" ref="U3:V3" si="22">IF(U1-$D$1&gt;0,"+","")&amp;TEXT(ROUND((U1-$D$1),0),"# ###")&amp;" mil.eur"</f>
        <v>+235 mil.eur</v>
      </c>
      <c r="V3" s="7" t="str">
        <f t="shared" si="22"/>
        <v>+494 mil.eur</v>
      </c>
      <c r="W3" s="7" t="str">
        <f t="shared" ref="W3" si="23">IF(W1-$D$1&gt;0,"+","")&amp;TEXT(ROUND((W1-$D$1),0),"# ###")&amp;" mil.eur"</f>
        <v>+894 mil.eur</v>
      </c>
    </row>
    <row r="4" spans="1:23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24">IF(J1-I1&gt;0,"+","")&amp;TEXT(ROUND((J1-I1),0),"# ###")&amp;" mil.eur"</f>
        <v>+262 mil.eur</v>
      </c>
      <c r="K4" s="48" t="str">
        <f t="shared" ref="K4" si="25">IF(K1-J1&gt;0,"+","")&amp;TEXT(ROUND((K1-J1),0),"# ###")&amp;" mil.eur"</f>
        <v>+133 mil.eur</v>
      </c>
      <c r="L4" s="48" t="str">
        <f t="shared" ref="L4" si="26">IF(L1-K1&gt;0,"+","")&amp;TEXT(ROUND((L1-K1),0),"# ###")&amp;" mil.eur"</f>
        <v>-104 mil.eur</v>
      </c>
      <c r="M4" s="48" t="str">
        <f t="shared" ref="M4" si="27">IF(M1-L1&gt;0,"+","")&amp;TEXT(ROUND((M1-L1),0),"# ###")&amp;" mil.eur"</f>
        <v>+196 mil.eur</v>
      </c>
      <c r="N4" s="48" t="str">
        <f t="shared" ref="N4:W4" si="28">IF(N1-M1&gt;0,"+","")&amp;TEXT(ROUND((N1-M1),0),"# ###")&amp;" mil.eur"</f>
        <v>+312 mil.eur</v>
      </c>
      <c r="O4" s="48" t="str">
        <f t="shared" si="28"/>
        <v>-95 mil.eur</v>
      </c>
      <c r="P4" s="48" t="str">
        <f t="shared" si="28"/>
        <v>-199 mil.eur</v>
      </c>
      <c r="Q4" s="48" t="str">
        <f t="shared" si="28"/>
        <v>-259 mil.eur</v>
      </c>
      <c r="R4" s="48" t="str">
        <f t="shared" si="28"/>
        <v>+16 mil.eur</v>
      </c>
      <c r="S4" s="48" t="str">
        <f t="shared" si="28"/>
        <v>+39 mil.eur</v>
      </c>
      <c r="T4" s="48" t="str">
        <f t="shared" si="28"/>
        <v>-40 mil.eur</v>
      </c>
      <c r="U4" s="48" t="str">
        <f t="shared" si="28"/>
        <v>+12 mil.eur</v>
      </c>
      <c r="V4" s="48" t="str">
        <f t="shared" si="28"/>
        <v>+259 mil.eur</v>
      </c>
      <c r="W4" s="48" t="str">
        <f t="shared" si="28"/>
        <v>+399 mil.eur</v>
      </c>
    </row>
    <row r="5" spans="1:23" ht="15" customHeight="1" x14ac:dyDescent="0.3">
      <c r="A5" s="1"/>
      <c r="B5" s="60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" customHeight="1" thickBot="1" x14ac:dyDescent="0.35">
      <c r="A6" s="1"/>
      <c r="B6" s="61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  <c r="U7" s="15" t="s">
        <v>3</v>
      </c>
      <c r="V7" s="15" t="s">
        <v>3</v>
      </c>
      <c r="W7" s="15" t="s">
        <v>3</v>
      </c>
    </row>
    <row r="8" spans="1:23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  <c r="Q8" s="17" t="s">
        <v>179</v>
      </c>
      <c r="R8" s="17" t="s">
        <v>180</v>
      </c>
      <c r="S8" s="17" t="s">
        <v>181</v>
      </c>
      <c r="T8" s="17" t="s">
        <v>182</v>
      </c>
      <c r="U8" s="17" t="s">
        <v>183</v>
      </c>
      <c r="V8" s="17" t="s">
        <v>210</v>
      </c>
      <c r="W8" s="17" t="s">
        <v>213</v>
      </c>
    </row>
    <row r="9" spans="1:23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29">I11+I31+I36+I43</f>
        <v>53692.739364101471</v>
      </c>
      <c r="J9" s="30">
        <f t="shared" si="29"/>
        <v>53714.383017738059</v>
      </c>
      <c r="K9" s="30">
        <f t="shared" ref="K9:L9" si="30">K11+K31+K36+K43</f>
        <v>53814.241532807035</v>
      </c>
      <c r="L9" s="30">
        <f t="shared" si="30"/>
        <v>53981.769385391402</v>
      </c>
      <c r="M9" s="30">
        <f t="shared" ref="M9:N9" si="31">M11+M31+M36+M43</f>
        <v>54335.880646592421</v>
      </c>
      <c r="N9" s="30">
        <f t="shared" si="31"/>
        <v>54812.351350434394</v>
      </c>
      <c r="O9" s="30">
        <f t="shared" ref="O9:P9" si="32">O11+O31+O36+O43</f>
        <v>54711.380305711282</v>
      </c>
      <c r="P9" s="30">
        <f t="shared" si="32"/>
        <v>54631.4843469271</v>
      </c>
      <c r="Q9" s="30">
        <f t="shared" ref="Q9:R9" si="33">Q11+Q31+Q36+Q43</f>
        <v>54178.042190117645</v>
      </c>
      <c r="R9" s="30">
        <f t="shared" si="33"/>
        <v>54010.197548734017</v>
      </c>
      <c r="S9" s="30">
        <f t="shared" ref="S9:T9" si="34">S11+S31+S36+S43</f>
        <v>53962.574902163142</v>
      </c>
      <c r="T9" s="30">
        <f t="shared" si="34"/>
        <v>54653.952505297049</v>
      </c>
      <c r="U9" s="30">
        <f t="shared" ref="U9:V9" si="35">U11+U31+U36+U43</f>
        <v>54754.591068611495</v>
      </c>
      <c r="V9" s="30">
        <f t="shared" si="35"/>
        <v>54960.070399186719</v>
      </c>
      <c r="W9" s="30">
        <f t="shared" ref="W9" si="36">W11+W31+W36+W43</f>
        <v>55091.1094657961</v>
      </c>
    </row>
    <row r="10" spans="1:23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37">I9/I$96*100</f>
        <v>41.821172291558277</v>
      </c>
      <c r="J10" s="31">
        <f t="shared" si="37"/>
        <v>41.838030492098518</v>
      </c>
      <c r="K10" s="31">
        <f t="shared" ref="K10:L10" si="38">K9/K$96*100</f>
        <v>41.676889413391962</v>
      </c>
      <c r="L10" s="31">
        <f t="shared" si="38"/>
        <v>41.583134919452583</v>
      </c>
      <c r="M10" s="31">
        <f t="shared" ref="M10:N10" si="39">M9/M$96*100</f>
        <v>41.855913239220008</v>
      </c>
      <c r="N10" s="31">
        <f t="shared" si="39"/>
        <v>41.945328282484347</v>
      </c>
      <c r="O10" s="31">
        <f t="shared" ref="O10:P10" si="40">O9/O$96*100</f>
        <v>41.868059865538335</v>
      </c>
      <c r="P10" s="31">
        <f t="shared" si="40"/>
        <v>41.806919225936504</v>
      </c>
      <c r="Q10" s="31">
        <f t="shared" ref="Q10:R10" si="41">Q9/Q$96*100</f>
        <v>41.149744904985042</v>
      </c>
      <c r="R10" s="31">
        <f t="shared" si="41"/>
        <v>41.163246409041179</v>
      </c>
      <c r="S10" s="31">
        <f t="shared" ref="S10:T10" si="42">S9/S$96*100</f>
        <v>41.126951360616687</v>
      </c>
      <c r="T10" s="31">
        <f t="shared" si="42"/>
        <v>41.653876791944988</v>
      </c>
      <c r="U10" s="31">
        <f t="shared" ref="U10:W10" si="43">U9/U$96*100</f>
        <v>41.730577307180589</v>
      </c>
      <c r="V10" s="31">
        <f t="shared" si="43"/>
        <v>42.19528067517485</v>
      </c>
      <c r="W10" s="31">
        <f t="shared" si="43"/>
        <v>42.29588517139976</v>
      </c>
    </row>
    <row r="11" spans="1:23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  <c r="Q11" s="20">
        <v>25648.622587463884</v>
      </c>
      <c r="R11" s="20">
        <v>25615.083770266705</v>
      </c>
      <c r="S11" s="20">
        <v>25628.48113626671</v>
      </c>
      <c r="T11" s="20">
        <v>25606.113136996708</v>
      </c>
      <c r="U11" s="20">
        <v>25594.075946136709</v>
      </c>
      <c r="V11" s="20">
        <v>25761.977384266709</v>
      </c>
      <c r="W11" s="20">
        <v>25735.486633876702</v>
      </c>
    </row>
    <row r="12" spans="1:23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  <c r="Q12" s="11">
        <v>15018.828305927513</v>
      </c>
      <c r="R12" s="11">
        <v>15027.392345422206</v>
      </c>
      <c r="S12" s="11">
        <v>15032.599773968206</v>
      </c>
      <c r="T12" s="11">
        <v>14999.256722231008</v>
      </c>
      <c r="U12" s="11">
        <v>14984.747963731008</v>
      </c>
      <c r="V12" s="11">
        <v>15106.866813837678</v>
      </c>
      <c r="W12" s="11">
        <v>15120.327556180675</v>
      </c>
    </row>
    <row r="13" spans="1:23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  <c r="Q13" s="11">
        <v>9800</v>
      </c>
      <c r="R13" s="11">
        <v>9800</v>
      </c>
      <c r="S13" s="11">
        <v>9800</v>
      </c>
      <c r="T13" s="11">
        <v>9740</v>
      </c>
      <c r="U13" s="11">
        <v>9740</v>
      </c>
      <c r="V13" s="11">
        <v>9840.015030640001</v>
      </c>
      <c r="W13" s="11">
        <v>9860.0150306399992</v>
      </c>
    </row>
    <row r="14" spans="1:23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  <c r="Q14" s="11">
        <v>2724.1800000000003</v>
      </c>
      <c r="R14" s="11">
        <v>2715.19</v>
      </c>
      <c r="S14" s="11">
        <v>2703.69</v>
      </c>
      <c r="T14" s="11">
        <v>2705.69</v>
      </c>
      <c r="U14" s="11">
        <v>2689.69</v>
      </c>
      <c r="V14" s="11">
        <v>2701.8163677500002</v>
      </c>
      <c r="W14" s="11">
        <v>2700.28431469</v>
      </c>
    </row>
    <row r="15" spans="1:23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  <c r="Q15" s="11">
        <v>592.31277304299999</v>
      </c>
      <c r="R15" s="11">
        <v>592.11277304299995</v>
      </c>
      <c r="S15" s="11">
        <v>619.14617371899999</v>
      </c>
      <c r="T15" s="11">
        <v>619.14617371899999</v>
      </c>
      <c r="U15" s="11">
        <v>619.14617371899999</v>
      </c>
      <c r="V15" s="11">
        <v>625.8089854088704</v>
      </c>
      <c r="W15" s="11">
        <v>625.80898540887017</v>
      </c>
    </row>
    <row r="16" spans="1:23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</row>
    <row r="17" spans="1:23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  <c r="Q17" s="11">
        <v>345.00856299999998</v>
      </c>
      <c r="R17" s="11">
        <v>350.00856299999998</v>
      </c>
      <c r="S17" s="11">
        <v>340.00856299999998</v>
      </c>
      <c r="T17" s="11">
        <v>357.26454088999998</v>
      </c>
      <c r="U17" s="11">
        <v>357.26454088999998</v>
      </c>
      <c r="V17" s="11">
        <v>360.14635571999997</v>
      </c>
      <c r="W17" s="11">
        <v>360.14635572000003</v>
      </c>
    </row>
    <row r="18" spans="1:23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  <c r="Q18" s="11">
        <v>139.5</v>
      </c>
      <c r="R18" s="11">
        <v>140.69999999999999</v>
      </c>
      <c r="S18" s="11">
        <v>140.4</v>
      </c>
      <c r="T18" s="11">
        <v>139.9</v>
      </c>
      <c r="U18" s="11">
        <v>141.9</v>
      </c>
      <c r="V18" s="11">
        <v>143.69999999999999</v>
      </c>
      <c r="W18" s="11">
        <v>142.5</v>
      </c>
    </row>
    <row r="19" spans="1:23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  <c r="Q19" s="11">
        <v>383.18400000000003</v>
      </c>
      <c r="R19" s="11">
        <v>383.18400000000003</v>
      </c>
      <c r="S19" s="11">
        <v>383.18400000000003</v>
      </c>
      <c r="T19" s="11">
        <v>383.18400000000003</v>
      </c>
      <c r="U19" s="11">
        <v>383.18400000000003</v>
      </c>
      <c r="V19" s="11">
        <v>383.18400000000003</v>
      </c>
      <c r="W19" s="11">
        <v>383.18400000000003</v>
      </c>
    </row>
    <row r="20" spans="1:23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  <c r="Q20" s="11">
        <v>1034.6429698845131</v>
      </c>
      <c r="R20" s="11">
        <v>1046.1970093792061</v>
      </c>
      <c r="S20" s="11">
        <v>1046.1710372492071</v>
      </c>
      <c r="T20" s="11">
        <v>1054.0720076220077</v>
      </c>
      <c r="U20" s="11">
        <v>1053.5632491220076</v>
      </c>
      <c r="V20" s="11">
        <v>1052.1960743188065</v>
      </c>
      <c r="W20" s="11">
        <v>1048.3888697218063</v>
      </c>
    </row>
    <row r="21" spans="1:23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  <c r="Q21" s="11">
        <v>10629.794281536369</v>
      </c>
      <c r="R21" s="11">
        <v>10587.691424844501</v>
      </c>
      <c r="S21" s="11">
        <v>10595.881362298502</v>
      </c>
      <c r="T21" s="11">
        <v>10606.8564147657</v>
      </c>
      <c r="U21" s="11">
        <v>10609.327982405701</v>
      </c>
      <c r="V21" s="11">
        <v>10655.110570429031</v>
      </c>
      <c r="W21" s="11">
        <v>10615.159077696027</v>
      </c>
    </row>
    <row r="22" spans="1:23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  <c r="Q22" s="11">
        <v>4781</v>
      </c>
      <c r="R22" s="11">
        <v>4767</v>
      </c>
      <c r="S22" s="11">
        <v>4767</v>
      </c>
      <c r="T22" s="11">
        <v>4775</v>
      </c>
      <c r="U22" s="11">
        <v>4793</v>
      </c>
      <c r="V22" s="11">
        <v>4884</v>
      </c>
      <c r="W22" s="11">
        <v>4844.3693695599986</v>
      </c>
    </row>
    <row r="23" spans="1:23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  <c r="Q25" s="11">
        <v>5181</v>
      </c>
      <c r="R25" s="11">
        <v>5159</v>
      </c>
      <c r="S25" s="11">
        <v>5159</v>
      </c>
      <c r="T25" s="11">
        <v>5158</v>
      </c>
      <c r="U25" s="11">
        <v>5150</v>
      </c>
      <c r="V25" s="11">
        <v>5110.0275097400008</v>
      </c>
      <c r="W25" s="11">
        <v>5110.0275097400008</v>
      </c>
    </row>
    <row r="26" spans="1:23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  <c r="Q26" s="11">
        <v>516</v>
      </c>
      <c r="R26" s="11">
        <v>516</v>
      </c>
      <c r="S26" s="11">
        <v>516</v>
      </c>
      <c r="T26" s="11">
        <v>516</v>
      </c>
      <c r="U26" s="11">
        <v>516</v>
      </c>
      <c r="V26" s="11">
        <v>533</v>
      </c>
      <c r="W26" s="11">
        <v>533</v>
      </c>
    </row>
    <row r="27" spans="1:23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  <c r="Q27" s="11">
        <v>529.4</v>
      </c>
      <c r="R27" s="11">
        <v>529.4</v>
      </c>
      <c r="S27" s="11">
        <v>537.20000000000005</v>
      </c>
      <c r="T27" s="11">
        <v>537.1</v>
      </c>
      <c r="U27" s="11">
        <v>529.57156764000001</v>
      </c>
      <c r="V27" s="11">
        <v>529.57157788000006</v>
      </c>
      <c r="W27" s="11">
        <v>529.15050040000006</v>
      </c>
    </row>
    <row r="28" spans="1:23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  <c r="Q28" s="11">
        <v>46.755835686370389</v>
      </c>
      <c r="R28" s="11">
        <v>111.89593880450001</v>
      </c>
      <c r="S28" s="11">
        <v>112.92379529850001</v>
      </c>
      <c r="T28" s="11">
        <v>116.55274386569999</v>
      </c>
      <c r="U28" s="11">
        <v>116.55274386569999</v>
      </c>
      <c r="V28" s="11">
        <v>115.56081821602997</v>
      </c>
      <c r="W28" s="11">
        <v>115.56081821602996</v>
      </c>
    </row>
    <row r="29" spans="1:23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  <c r="Q29" s="11">
        <v>91.638445849999698</v>
      </c>
      <c r="R29" s="11">
        <v>20.395486040000833</v>
      </c>
      <c r="S29" s="11">
        <v>19.757567000000563</v>
      </c>
      <c r="T29" s="11">
        <v>20.203670900000361</v>
      </c>
      <c r="U29" s="11">
        <v>20.203670900000361</v>
      </c>
      <c r="V29" s="11">
        <v>15.950664592999601</v>
      </c>
      <c r="W29" s="11">
        <v>16.050879779999377</v>
      </c>
    </row>
    <row r="30" spans="1:23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</row>
    <row r="31" spans="1:23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  <c r="Q31" s="20">
        <v>20762.864157418928</v>
      </c>
      <c r="R31" s="20">
        <v>20711.060892161855</v>
      </c>
      <c r="S31" s="20">
        <v>20668.246770201858</v>
      </c>
      <c r="T31" s="20">
        <v>20801.27036280961</v>
      </c>
      <c r="U31" s="20">
        <v>20787.033173999742</v>
      </c>
      <c r="V31" s="20">
        <v>20845.346573587358</v>
      </c>
      <c r="W31" s="20">
        <v>20919.414287903815</v>
      </c>
    </row>
    <row r="32" spans="1:23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  <c r="Q32" s="11">
        <v>20342.251659999998</v>
      </c>
      <c r="R32" s="11">
        <v>20318.075568759999</v>
      </c>
      <c r="S32" s="11">
        <v>20271.427589770003</v>
      </c>
      <c r="T32" s="11">
        <v>20287.56341354394</v>
      </c>
      <c r="U32" s="11">
        <v>20307.519649175927</v>
      </c>
      <c r="V32" s="11">
        <v>20337.066076163541</v>
      </c>
      <c r="W32" s="11">
        <v>20411.133790479998</v>
      </c>
    </row>
    <row r="33" spans="1:23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  <c r="Q35" s="11">
        <v>420.61249741892914</v>
      </c>
      <c r="R35" s="11">
        <v>392.98532340185534</v>
      </c>
      <c r="S35" s="11">
        <v>396.81918043185539</v>
      </c>
      <c r="T35" s="11">
        <v>513.70694926567148</v>
      </c>
      <c r="U35" s="11">
        <v>479.51352482381543</v>
      </c>
      <c r="V35" s="11">
        <v>508.28049742381558</v>
      </c>
      <c r="W35" s="11">
        <v>508.28049742381575</v>
      </c>
    </row>
    <row r="36" spans="1:23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  <c r="Q36" s="20">
        <v>4889.3103129941319</v>
      </c>
      <c r="R36" s="20">
        <v>4804.885533039811</v>
      </c>
      <c r="S36" s="20">
        <v>4837.7890237763477</v>
      </c>
      <c r="T36" s="20">
        <v>4911.2030686131675</v>
      </c>
      <c r="U36" s="20">
        <v>4887.5573779270435</v>
      </c>
      <c r="V36" s="20">
        <v>4863.7725195894991</v>
      </c>
      <c r="W36" s="20">
        <v>4917.9273366097641</v>
      </c>
    </row>
    <row r="37" spans="1:23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  <c r="Q37" s="11">
        <v>3652.814781092156</v>
      </c>
      <c r="R37" s="11">
        <v>3594.4172398836081</v>
      </c>
      <c r="S37" s="11">
        <v>3624.3335767777671</v>
      </c>
      <c r="T37" s="11">
        <v>3664.4846440269012</v>
      </c>
      <c r="U37" s="11">
        <v>3646.4177747017766</v>
      </c>
      <c r="V37" s="11">
        <v>3605.5062359842318</v>
      </c>
      <c r="W37" s="11">
        <v>3643.0211500023092</v>
      </c>
    </row>
    <row r="38" spans="1:23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  <c r="Q38" s="11">
        <v>3114.2700468797802</v>
      </c>
      <c r="R38" s="11">
        <v>3063.6901817945109</v>
      </c>
      <c r="S38" s="11">
        <v>3099.1203568119477</v>
      </c>
      <c r="T38" s="11">
        <v>3138.3134933144565</v>
      </c>
      <c r="U38" s="11">
        <v>3121.139623989332</v>
      </c>
      <c r="V38" s="11">
        <v>3082.5651006317876</v>
      </c>
      <c r="W38" s="11">
        <v>3120.080014649865</v>
      </c>
    </row>
    <row r="39" spans="1:23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  <c r="Q39" s="11">
        <v>538.5447342123756</v>
      </c>
      <c r="R39" s="11">
        <v>530.72705808909745</v>
      </c>
      <c r="S39" s="11">
        <v>525.21321996581923</v>
      </c>
      <c r="T39" s="11">
        <v>526.17115071244439</v>
      </c>
      <c r="U39" s="11">
        <v>525.27815071244436</v>
      </c>
      <c r="V39" s="11">
        <v>522.94113535244435</v>
      </c>
      <c r="W39" s="11">
        <v>522.94113535244435</v>
      </c>
    </row>
    <row r="40" spans="1:23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  <c r="Q40" s="11">
        <v>1236.4955319019764</v>
      </c>
      <c r="R40" s="11">
        <v>1210.4682931562029</v>
      </c>
      <c r="S40" s="11">
        <v>1213.4554469985803</v>
      </c>
      <c r="T40" s="11">
        <v>1246.7184245862666</v>
      </c>
      <c r="U40" s="11">
        <v>1241.1396032252674</v>
      </c>
      <c r="V40" s="11">
        <v>1258.2662836052673</v>
      </c>
      <c r="W40" s="11">
        <v>1274.9061866074553</v>
      </c>
    </row>
    <row r="41" spans="1:23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  <c r="Q41" s="11">
        <v>392.99338099999989</v>
      </c>
      <c r="R41" s="11">
        <v>408.04196994</v>
      </c>
      <c r="S41" s="11">
        <v>408.10139093999999</v>
      </c>
      <c r="T41" s="11">
        <v>414.05833353157266</v>
      </c>
      <c r="U41" s="11">
        <v>414.05833353157266</v>
      </c>
      <c r="V41" s="11">
        <v>407.57781845157263</v>
      </c>
      <c r="W41" s="11">
        <v>407.57781845157274</v>
      </c>
    </row>
    <row r="42" spans="1:23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  <c r="Q42" s="11">
        <v>716.75171090197637</v>
      </c>
      <c r="R42" s="11">
        <v>696.253256216203</v>
      </c>
      <c r="S42" s="11">
        <v>700.60034805858038</v>
      </c>
      <c r="T42" s="11">
        <v>727.90206505469394</v>
      </c>
      <c r="U42" s="11">
        <v>722.32324369369485</v>
      </c>
      <c r="V42" s="11">
        <v>729.55455291369481</v>
      </c>
      <c r="W42" s="11">
        <v>746.1944559158826</v>
      </c>
    </row>
    <row r="43" spans="1:23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  <c r="Q43" s="20">
        <v>2877.2451322406969</v>
      </c>
      <c r="R43" s="20">
        <v>2879.1673532656523</v>
      </c>
      <c r="S43" s="20">
        <v>2828.0579719182219</v>
      </c>
      <c r="T43" s="20">
        <v>3335.3659368775616</v>
      </c>
      <c r="U43" s="20">
        <v>3485.9245705480034</v>
      </c>
      <c r="V43" s="20">
        <v>3488.9739217431525</v>
      </c>
      <c r="W43" s="20">
        <v>3518.2812074058265</v>
      </c>
    </row>
    <row r="44" spans="1:23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  <c r="Q44" s="11">
        <v>1987.1942171482497</v>
      </c>
      <c r="R44" s="11">
        <v>2007.7178432713706</v>
      </c>
      <c r="S44" s="11">
        <v>1927.4160216013704</v>
      </c>
      <c r="T44" s="11">
        <v>2255.4707172013386</v>
      </c>
      <c r="U44" s="11">
        <v>2390.5823397717791</v>
      </c>
      <c r="V44" s="11">
        <v>2390.5823397717791</v>
      </c>
      <c r="W44" s="11">
        <v>2416.2814304952803</v>
      </c>
    </row>
    <row r="45" spans="1:23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  <c r="Q46" s="11">
        <v>1376.0315197873938</v>
      </c>
      <c r="R46" s="11">
        <v>1530.6814784388348</v>
      </c>
      <c r="S46" s="11">
        <v>1561.0319657614045</v>
      </c>
      <c r="T46" s="11">
        <v>1714.4939745214147</v>
      </c>
      <c r="U46" s="11">
        <v>1762.6576823853675</v>
      </c>
      <c r="V46" s="11">
        <v>1866.5598602087598</v>
      </c>
      <c r="W46" s="11">
        <v>1949.8673940809142</v>
      </c>
    </row>
    <row r="47" spans="1:23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  <c r="Q47" s="11">
        <v>1501.2136124533031</v>
      </c>
      <c r="R47" s="11">
        <v>1348.4858748268175</v>
      </c>
      <c r="S47" s="11">
        <v>1267.0260061568174</v>
      </c>
      <c r="T47" s="11">
        <v>1620.8719623561467</v>
      </c>
      <c r="U47" s="11">
        <v>1723.2668881626357</v>
      </c>
      <c r="V47" s="11">
        <v>1622.4140615343929</v>
      </c>
      <c r="W47" s="11">
        <v>1568.4138133249126</v>
      </c>
    </row>
    <row r="48" spans="1:23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44">F51+F54+F55+F58+F64+F67+F84+F88</f>
        <v>0</v>
      </c>
      <c r="G48" s="30">
        <f t="shared" si="44"/>
        <v>0</v>
      </c>
      <c r="H48" s="29"/>
      <c r="I48" s="30">
        <f t="shared" ref="I48:J48" si="45">I51+I54+I55+I58+I64+I67+I84+I88</f>
        <v>61570.531367818003</v>
      </c>
      <c r="J48" s="30">
        <f t="shared" si="45"/>
        <v>61329.954572195435</v>
      </c>
      <c r="K48" s="30">
        <f t="shared" ref="K48:L48" si="46">K51+K54+K55+K58+K64+K67+K84+K88</f>
        <v>61297.011569138864</v>
      </c>
      <c r="L48" s="30">
        <f t="shared" si="46"/>
        <v>61568.731330125287</v>
      </c>
      <c r="M48" s="30">
        <f t="shared" ref="M48:N48" si="47">M51+M54+M55+M58+M64+M67+M84+M88</f>
        <v>61726.606004367299</v>
      </c>
      <c r="N48" s="30">
        <f t="shared" si="47"/>
        <v>61890.782793126447</v>
      </c>
      <c r="O48" s="30">
        <f t="shared" ref="O48:P48" si="48">O51+O54+O55+O58+O64+O67+O84+O88</f>
        <v>61885.246604479747</v>
      </c>
      <c r="P48" s="30">
        <f t="shared" si="48"/>
        <v>62004.423895769985</v>
      </c>
      <c r="Q48" s="30">
        <f t="shared" ref="Q48:R48" si="49">Q51+Q54+Q55+Q58+Q64+Q67+Q84+Q88</f>
        <v>61810.356125751932</v>
      </c>
      <c r="R48" s="30">
        <f t="shared" si="49"/>
        <v>61626.962199476991</v>
      </c>
      <c r="S48" s="30">
        <f t="shared" ref="S48:T48" si="50">S51+S54+S55+S58+S64+S67+S84+S88</f>
        <v>61540.22640092529</v>
      </c>
      <c r="T48" s="30">
        <f t="shared" si="50"/>
        <v>62271.862017092892</v>
      </c>
      <c r="U48" s="30">
        <f t="shared" ref="U48:V48" si="51">U51+U54+U55+U58+U64+U67+U84+U88</f>
        <v>62360.464111616246</v>
      </c>
      <c r="V48" s="30">
        <f t="shared" si="51"/>
        <v>62306.604773186271</v>
      </c>
      <c r="W48" s="30">
        <f t="shared" ref="W48" si="52">W51+W54+W55+W58+W64+W67+W84+W88</f>
        <v>62038.254532860628</v>
      </c>
    </row>
    <row r="49" spans="1:23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53">I48/I$96*100</f>
        <v>47.957169459264023</v>
      </c>
      <c r="J49" s="31">
        <f t="shared" si="53"/>
        <v>47.769784651965303</v>
      </c>
      <c r="K49" s="31">
        <f t="shared" ref="K49:L49" si="54">K48/K$96*100</f>
        <v>47.47198324779869</v>
      </c>
      <c r="L49" s="31">
        <f t="shared" si="54"/>
        <v>47.427509154840273</v>
      </c>
      <c r="M49" s="31">
        <f t="shared" ref="M49:N49" si="55">M48/M$96*100</f>
        <v>47.549122876548829</v>
      </c>
      <c r="N49" s="31">
        <f t="shared" si="55"/>
        <v>47.362120725679254</v>
      </c>
      <c r="O49" s="31">
        <f t="shared" ref="O49:P49" si="56">O48/O$96*100</f>
        <v>47.357884139499347</v>
      </c>
      <c r="P49" s="31">
        <f t="shared" si="56"/>
        <v>47.449084945226986</v>
      </c>
      <c r="Q49" s="31">
        <f t="shared" ref="Q49:R49" si="57">Q48/Q$96*100</f>
        <v>46.946701730852055</v>
      </c>
      <c r="R49" s="31">
        <f t="shared" si="57"/>
        <v>46.96827535520093</v>
      </c>
      <c r="S49" s="31">
        <f t="shared" ref="S49:T49" si="58">S48/S$96*100</f>
        <v>46.902170671079993</v>
      </c>
      <c r="T49" s="31">
        <f t="shared" si="58"/>
        <v>47.459778280694145</v>
      </c>
      <c r="U49" s="31">
        <f t="shared" ref="U49:V49" si="59">U48/U$96*100</f>
        <v>47.527305340670758</v>
      </c>
      <c r="V49" s="31">
        <f t="shared" si="59"/>
        <v>47.835540552012965</v>
      </c>
      <c r="W49" s="31">
        <f t="shared" ref="W49" si="60">W48/W$96*100</f>
        <v>47.629516185094424</v>
      </c>
    </row>
    <row r="50" spans="1:23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  <c r="Q50" s="20">
        <v>55877.290190490443</v>
      </c>
      <c r="R50" s="20">
        <v>55838.895126563897</v>
      </c>
      <c r="S50" s="20">
        <v>55850.712483763185</v>
      </c>
      <c r="T50" s="20">
        <v>56160.940129213239</v>
      </c>
      <c r="U50" s="20">
        <v>55970.917486760256</v>
      </c>
      <c r="V50" s="20">
        <v>56022.537853655391</v>
      </c>
      <c r="W50" s="20">
        <v>56539.093368025628</v>
      </c>
    </row>
    <row r="51" spans="1:23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  <c r="Q51" s="11">
        <v>14385.29834580926</v>
      </c>
      <c r="R51" s="11">
        <v>14358.532293263195</v>
      </c>
      <c r="S51" s="11">
        <v>14440.191209246892</v>
      </c>
      <c r="T51" s="11">
        <v>14520.077417869405</v>
      </c>
      <c r="U51" s="11">
        <v>14429.967616147747</v>
      </c>
      <c r="V51" s="11">
        <v>14550.726247947572</v>
      </c>
      <c r="W51" s="11">
        <v>14540.703857663646</v>
      </c>
    </row>
    <row r="52" spans="1:23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  <c r="Q52" s="11">
        <v>10479.634894495039</v>
      </c>
      <c r="R52" s="11">
        <v>10467.131396425821</v>
      </c>
      <c r="S52" s="11">
        <v>10509.754529249358</v>
      </c>
      <c r="T52" s="11">
        <v>10478.518154536281</v>
      </c>
      <c r="U52" s="11">
        <v>10448.502860076142</v>
      </c>
      <c r="V52" s="11">
        <v>10460.616973022694</v>
      </c>
      <c r="W52" s="11">
        <v>10442.27778678709</v>
      </c>
    </row>
    <row r="53" spans="1:23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  <c r="Q53" s="11">
        <v>3905.6634513142212</v>
      </c>
      <c r="R53" s="11">
        <v>3891.4008968373751</v>
      </c>
      <c r="S53" s="11">
        <v>3930.4366799975337</v>
      </c>
      <c r="T53" s="11">
        <v>4041.5592633331244</v>
      </c>
      <c r="U53" s="11">
        <v>3981.4647560716053</v>
      </c>
      <c r="V53" s="11">
        <v>4090.1092749248792</v>
      </c>
      <c r="W53" s="11">
        <v>4098.426070876556</v>
      </c>
    </row>
    <row r="54" spans="1:23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  <c r="Q54" s="11">
        <v>7958.3578591942596</v>
      </c>
      <c r="R54" s="11">
        <v>7738.7024436740612</v>
      </c>
      <c r="S54" s="11">
        <v>7641.8625329557744</v>
      </c>
      <c r="T54" s="11">
        <v>7639.3789131980811</v>
      </c>
      <c r="U54" s="11">
        <v>7575.9370958351046</v>
      </c>
      <c r="V54" s="11">
        <v>7556.3026212272534</v>
      </c>
      <c r="W54" s="11">
        <v>7851.2200817161702</v>
      </c>
    </row>
    <row r="55" spans="1:23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  <c r="Q55" s="11">
        <v>120.17884956597476</v>
      </c>
      <c r="R55" s="11">
        <v>138.38925842350329</v>
      </c>
      <c r="S55" s="11">
        <v>135.79180285409763</v>
      </c>
      <c r="T55" s="11">
        <v>141.15941060987188</v>
      </c>
      <c r="U55" s="11">
        <v>140.15941060987188</v>
      </c>
      <c r="V55" s="11">
        <v>155.55974951987179</v>
      </c>
      <c r="W55" s="11">
        <v>155.55974951987181</v>
      </c>
    </row>
    <row r="56" spans="1:23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  <c r="Q56" s="11">
        <v>101.61308724734366</v>
      </c>
      <c r="R56" s="11">
        <v>115.43810655940572</v>
      </c>
      <c r="S56" s="11">
        <v>112.84065099000004</v>
      </c>
      <c r="T56" s="11">
        <v>114.68131700000005</v>
      </c>
      <c r="U56" s="11">
        <v>113.68131700000005</v>
      </c>
      <c r="V56" s="11">
        <v>129.08165590999997</v>
      </c>
      <c r="W56" s="11">
        <v>129.08165590999999</v>
      </c>
    </row>
    <row r="57" spans="1:23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  <c r="Q57" s="11">
        <v>18.565762318631101</v>
      </c>
      <c r="R57" s="11">
        <v>22.951151864097568</v>
      </c>
      <c r="S57" s="11">
        <v>22.951151864097568</v>
      </c>
      <c r="T57" s="11">
        <v>26.478093609871831</v>
      </c>
      <c r="U57" s="11">
        <v>26.478093609871831</v>
      </c>
      <c r="V57" s="11">
        <v>26.478093609871831</v>
      </c>
      <c r="W57" s="11">
        <v>26.478093609871831</v>
      </c>
    </row>
    <row r="58" spans="1:23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  <c r="Q58" s="11">
        <v>2343.0942421390669</v>
      </c>
      <c r="R58" s="11">
        <v>2325.9238712382157</v>
      </c>
      <c r="S58" s="11">
        <v>2255.8573989065553</v>
      </c>
      <c r="T58" s="11">
        <v>2344.9524169830825</v>
      </c>
      <c r="U58" s="11">
        <v>2284.8123258325909</v>
      </c>
      <c r="V58" s="11">
        <v>2279.0820678300606</v>
      </c>
      <c r="W58" s="11">
        <v>2261.3024461114578</v>
      </c>
    </row>
    <row r="59" spans="1:23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  <c r="Q64" s="11">
        <v>1759.4782220037905</v>
      </c>
      <c r="R64" s="11">
        <v>1759.1788012191528</v>
      </c>
      <c r="S64" s="11">
        <v>1755.2887014926491</v>
      </c>
      <c r="T64" s="11">
        <v>1831.1989742192004</v>
      </c>
      <c r="U64" s="11">
        <v>1831.1375870770871</v>
      </c>
      <c r="V64" s="11">
        <v>1804.736089751179</v>
      </c>
      <c r="W64" s="11">
        <v>1810.3198797727878</v>
      </c>
    </row>
    <row r="65" spans="1:23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  <c r="Q65" s="11">
        <v>1759.4782220037905</v>
      </c>
      <c r="R65" s="11">
        <v>1759.1788012191528</v>
      </c>
      <c r="S65" s="11">
        <v>1755.2887014926491</v>
      </c>
      <c r="T65" s="11">
        <v>1831.1989742192004</v>
      </c>
      <c r="U65" s="11">
        <v>1831.1375870770871</v>
      </c>
      <c r="V65" s="11">
        <v>1804.736089751179</v>
      </c>
      <c r="W65" s="11">
        <v>1810.3198797727878</v>
      </c>
    </row>
    <row r="66" spans="1:23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</row>
    <row r="67" spans="1:23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  <c r="Q67" s="11">
        <v>26881.439423803255</v>
      </c>
      <c r="R67" s="11">
        <v>27033.664850364337</v>
      </c>
      <c r="S67" s="11">
        <v>27194.946124843904</v>
      </c>
      <c r="T67" s="11">
        <v>27282.457987539055</v>
      </c>
      <c r="U67" s="11">
        <v>27336.638384950791</v>
      </c>
      <c r="V67" s="11">
        <v>27305.562765892384</v>
      </c>
      <c r="W67" s="11">
        <v>27424.928797239954</v>
      </c>
    </row>
    <row r="68" spans="1:23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  <c r="Q68" s="11">
        <v>22224.806360146289</v>
      </c>
      <c r="R68" s="11">
        <v>22273.160514460102</v>
      </c>
      <c r="S68" s="11">
        <v>22352.779674906498</v>
      </c>
      <c r="T68" s="11">
        <v>22289.857244014613</v>
      </c>
      <c r="U68" s="11">
        <v>22262.093153363752</v>
      </c>
      <c r="V68" s="11">
        <v>22365.014782495346</v>
      </c>
      <c r="W68" s="11">
        <v>22538.756617892916</v>
      </c>
    </row>
    <row r="69" spans="1:23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  <c r="Q69" s="11">
        <v>63.57743727549866</v>
      </c>
      <c r="R69" s="11">
        <v>205.21268134459157</v>
      </c>
      <c r="S69" s="11">
        <v>208.55068134459157</v>
      </c>
      <c r="T69" s="11">
        <v>217.47275491500849</v>
      </c>
      <c r="U69" s="11">
        <v>192.89377070582287</v>
      </c>
      <c r="V69" s="11">
        <v>192.89847163582289</v>
      </c>
      <c r="W69" s="11">
        <v>195.04115069616478</v>
      </c>
    </row>
    <row r="70" spans="1:23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  <c r="Q70" s="11">
        <v>1074.415575085816</v>
      </c>
      <c r="R70" s="11">
        <v>1076.2305873915257</v>
      </c>
      <c r="S70" s="11">
        <v>1080.0658741198506</v>
      </c>
      <c r="T70" s="11">
        <v>1081.2975598654623</v>
      </c>
      <c r="U70" s="11">
        <v>1081.2975598654623</v>
      </c>
      <c r="V70" s="11">
        <v>1085.0301788299998</v>
      </c>
      <c r="W70" s="11">
        <v>1085.0301788299998</v>
      </c>
    </row>
    <row r="71" spans="1:23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  <c r="Q71" s="11">
        <v>13230.61262699</v>
      </c>
      <c r="R71" s="11">
        <v>13238.421889981935</v>
      </c>
      <c r="S71" s="11">
        <v>13293.831126989999</v>
      </c>
      <c r="T71" s="11">
        <v>13171.20996599</v>
      </c>
      <c r="U71" s="11">
        <v>13171.20996599</v>
      </c>
      <c r="V71" s="11">
        <v>13185.27220105</v>
      </c>
      <c r="W71" s="11">
        <v>13185.272201050002</v>
      </c>
    </row>
    <row r="72" spans="1:23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  <c r="Q72" s="11">
        <v>292</v>
      </c>
      <c r="R72" s="11">
        <v>280</v>
      </c>
      <c r="S72" s="11">
        <v>288</v>
      </c>
      <c r="T72" s="11">
        <v>292</v>
      </c>
      <c r="U72" s="11">
        <v>292</v>
      </c>
      <c r="V72" s="11">
        <v>296.41475904999999</v>
      </c>
      <c r="W72" s="11">
        <v>296.41475904999999</v>
      </c>
    </row>
    <row r="73" spans="1:23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  <c r="Q73" s="11">
        <v>2683.3754874185515</v>
      </c>
      <c r="R73" s="11">
        <v>2681.2061177017299</v>
      </c>
      <c r="S73" s="11">
        <v>2680.3623527017294</v>
      </c>
      <c r="T73" s="11">
        <v>2680.2556757017296</v>
      </c>
      <c r="U73" s="11">
        <v>2670.0966757017295</v>
      </c>
      <c r="V73" s="11">
        <v>2684.7240290387867</v>
      </c>
      <c r="W73" s="11">
        <v>2685.6142727987872</v>
      </c>
    </row>
    <row r="74" spans="1:23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  <c r="Q74" s="11">
        <v>817.946821</v>
      </c>
      <c r="R74" s="11">
        <v>817.699117</v>
      </c>
      <c r="S74" s="11">
        <v>817.64689199999998</v>
      </c>
      <c r="T74" s="11">
        <v>817.55981700000007</v>
      </c>
      <c r="U74" s="11">
        <v>815.302817</v>
      </c>
      <c r="V74" s="11">
        <v>815.23177396999995</v>
      </c>
      <c r="W74" s="11">
        <v>815.21077396999999</v>
      </c>
    </row>
    <row r="75" spans="1:23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  <c r="Q75" s="11">
        <v>36.948999999999998</v>
      </c>
      <c r="R75" s="11">
        <v>36.948999999999998</v>
      </c>
      <c r="S75" s="11">
        <v>36.948999999999998</v>
      </c>
      <c r="T75" s="11">
        <v>36.948999999999998</v>
      </c>
      <c r="U75" s="11">
        <v>36.241</v>
      </c>
      <c r="V75" s="11">
        <v>36.241</v>
      </c>
      <c r="W75" s="11">
        <v>36.241</v>
      </c>
    </row>
    <row r="76" spans="1:23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  <c r="Q76" s="11">
        <v>700.774</v>
      </c>
      <c r="R76" s="11">
        <v>698.721</v>
      </c>
      <c r="S76" s="11">
        <v>698.70299999999997</v>
      </c>
      <c r="T76" s="11">
        <v>698.70299999999997</v>
      </c>
      <c r="U76" s="11">
        <v>694.24099999999999</v>
      </c>
      <c r="V76" s="11">
        <v>694.24099999999999</v>
      </c>
      <c r="W76" s="11">
        <v>694.25300000000004</v>
      </c>
    </row>
    <row r="77" spans="1:23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  <c r="Q77" s="11">
        <v>146.29599999999999</v>
      </c>
      <c r="R77" s="11">
        <v>145.4</v>
      </c>
      <c r="S77" s="11">
        <v>144.535</v>
      </c>
      <c r="T77" s="11">
        <v>144.535</v>
      </c>
      <c r="U77" s="11">
        <v>143.828</v>
      </c>
      <c r="V77" s="11">
        <v>143.828</v>
      </c>
      <c r="W77" s="11">
        <v>143.828</v>
      </c>
    </row>
    <row r="78" spans="1:23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  <c r="Q78" s="11">
        <v>732.10469643287161</v>
      </c>
      <c r="R78" s="11">
        <v>735.16903271604974</v>
      </c>
      <c r="S78" s="11">
        <v>735.16903271604974</v>
      </c>
      <c r="T78" s="11">
        <v>735.16903271604974</v>
      </c>
      <c r="U78" s="11">
        <v>735.16903271604974</v>
      </c>
      <c r="V78" s="11">
        <v>743.83979719000035</v>
      </c>
      <c r="W78" s="11">
        <v>743.83979719000035</v>
      </c>
    </row>
    <row r="79" spans="1:23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  <c r="Q79" s="11">
        <v>249.30496998568015</v>
      </c>
      <c r="R79" s="11">
        <v>247.26796798568012</v>
      </c>
      <c r="S79" s="11">
        <v>247.35942798567976</v>
      </c>
      <c r="T79" s="11">
        <v>247.33982598567991</v>
      </c>
      <c r="U79" s="11">
        <v>245.31482598567982</v>
      </c>
      <c r="V79" s="11">
        <v>251.34245787878672</v>
      </c>
      <c r="W79" s="11">
        <v>252.24170163878671</v>
      </c>
    </row>
    <row r="80" spans="1:23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  <c r="Q80" s="11">
        <v>2583.2133599899998</v>
      </c>
      <c r="R80" s="11">
        <v>2615.95611899</v>
      </c>
      <c r="S80" s="11">
        <v>2616.5578999899999</v>
      </c>
      <c r="T80" s="11">
        <v>2608.9172469900004</v>
      </c>
      <c r="U80" s="11">
        <v>2607.1132469899994</v>
      </c>
      <c r="V80" s="11">
        <v>2606.7431419599998</v>
      </c>
      <c r="W80" s="11">
        <v>2606.7431419599998</v>
      </c>
    </row>
    <row r="81" spans="1:23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  <c r="Q81" s="11">
        <v>464.64499999999998</v>
      </c>
      <c r="R81" s="11">
        <v>497.43499999999995</v>
      </c>
      <c r="S81" s="11">
        <v>498.11400000000003</v>
      </c>
      <c r="T81" s="11">
        <v>490.48700000000008</v>
      </c>
      <c r="U81" s="11">
        <v>488.68299999999999</v>
      </c>
      <c r="V81" s="11">
        <v>488.68299999999999</v>
      </c>
      <c r="W81" s="11">
        <v>488.68299999999999</v>
      </c>
    </row>
    <row r="82" spans="1:23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  <c r="Q82" s="11">
        <v>2112.8850000000002</v>
      </c>
      <c r="R82" s="11">
        <v>2112.8850000000002</v>
      </c>
      <c r="S82" s="11">
        <v>2112.8850000000002</v>
      </c>
      <c r="T82" s="11">
        <v>2112.8850000000002</v>
      </c>
      <c r="U82" s="11">
        <v>2112.8849999999993</v>
      </c>
      <c r="V82" s="11">
        <v>2112.4799999999996</v>
      </c>
      <c r="W82" s="11">
        <v>2112.4799999999996</v>
      </c>
    </row>
    <row r="83" spans="1:23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  <c r="Q83" s="11">
        <v>4656.6330636569637</v>
      </c>
      <c r="R83" s="11">
        <v>4760.5043359042375</v>
      </c>
      <c r="S83" s="11">
        <v>4842.1664499374065</v>
      </c>
      <c r="T83" s="11">
        <v>4992.6007435244437</v>
      </c>
      <c r="U83" s="11">
        <v>5074.5452315870371</v>
      </c>
      <c r="V83" s="11">
        <v>4940.5479833970394</v>
      </c>
      <c r="W83" s="11">
        <v>4886.1721793470397</v>
      </c>
    </row>
    <row r="84" spans="1:23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  <c r="Q84" s="11">
        <v>2429.4432479748384</v>
      </c>
      <c r="R84" s="11">
        <v>2484.5036083814293</v>
      </c>
      <c r="S84" s="11">
        <v>2426.7747134633087</v>
      </c>
      <c r="T84" s="11">
        <v>2401.7150087945438</v>
      </c>
      <c r="U84" s="11">
        <v>2372.2650663070708</v>
      </c>
      <c r="V84" s="11">
        <v>2370.5683114870762</v>
      </c>
      <c r="W84" s="11">
        <v>2495.0585560017371</v>
      </c>
    </row>
    <row r="85" spans="1:23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  <c r="Q85" s="11">
        <v>888.77704900000003</v>
      </c>
      <c r="R85" s="11">
        <v>889.78040199999998</v>
      </c>
      <c r="S85" s="11">
        <v>842.86240199999997</v>
      </c>
      <c r="T85" s="11">
        <v>826.11891424999999</v>
      </c>
      <c r="U85" s="11">
        <v>826.11891424999999</v>
      </c>
      <c r="V85" s="11">
        <v>826.11891424999999</v>
      </c>
      <c r="W85" s="11">
        <v>849.07091424999999</v>
      </c>
    </row>
    <row r="86" spans="1:23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  <c r="Q86" s="11">
        <v>840.40669089241828</v>
      </c>
      <c r="R86" s="11">
        <v>812.36587279999992</v>
      </c>
      <c r="S86" s="11">
        <v>798.85331640000004</v>
      </c>
      <c r="T86" s="11">
        <v>791.81791799999985</v>
      </c>
      <c r="U86" s="11">
        <v>791.81791899999996</v>
      </c>
      <c r="V86" s="11">
        <v>767.95224213000017</v>
      </c>
      <c r="W86" s="11">
        <v>767.95224213000006</v>
      </c>
    </row>
    <row r="87" spans="1:23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  <c r="Q87" s="11">
        <v>102</v>
      </c>
      <c r="R87" s="11">
        <v>101</v>
      </c>
      <c r="S87" s="11">
        <v>101</v>
      </c>
      <c r="T87" s="11">
        <v>101</v>
      </c>
      <c r="U87" s="11">
        <v>101</v>
      </c>
      <c r="V87" s="11">
        <v>104</v>
      </c>
      <c r="W87" s="11">
        <v>103.70486601</v>
      </c>
    </row>
    <row r="88" spans="1:23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  <c r="Q88" s="20">
        <v>5933.0659352614866</v>
      </c>
      <c r="R88" s="20">
        <v>5788.0670729130952</v>
      </c>
      <c r="S88" s="20">
        <v>5689.5139171621049</v>
      </c>
      <c r="T88" s="20">
        <v>6110.9218878796564</v>
      </c>
      <c r="U88" s="20">
        <v>6389.5466248559906</v>
      </c>
      <c r="V88" s="20">
        <v>6284.0669195308819</v>
      </c>
      <c r="W88" s="20">
        <v>5499.1611648350017</v>
      </c>
    </row>
    <row r="89" spans="1:23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  <c r="Q89" s="11">
        <v>5184.3911920012561</v>
      </c>
      <c r="R89" s="11">
        <v>5183.122383290468</v>
      </c>
      <c r="S89" s="11">
        <v>5114.0417743213075</v>
      </c>
      <c r="T89" s="11">
        <v>5445.6523822085328</v>
      </c>
      <c r="U89" s="11">
        <v>5701.5612690355701</v>
      </c>
      <c r="V89" s="11">
        <v>5707.4825302193321</v>
      </c>
      <c r="W89" s="11">
        <v>4900.1810602834294</v>
      </c>
    </row>
    <row r="90" spans="1:23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  <c r="Q90" s="11">
        <v>5133.116043118358</v>
      </c>
      <c r="R90" s="11">
        <v>5130.4397850684709</v>
      </c>
      <c r="S90" s="11">
        <v>5061.7857906615136</v>
      </c>
      <c r="T90" s="11">
        <v>5384.372116949321</v>
      </c>
      <c r="U90" s="11">
        <v>5647.976776893418</v>
      </c>
      <c r="V90" s="11">
        <v>5648.0307772526794</v>
      </c>
      <c r="W90" s="11">
        <v>4841.0483873167768</v>
      </c>
    </row>
    <row r="91" spans="1:23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  <c r="Q91" s="11">
        <v>73.986381815141158</v>
      </c>
      <c r="R91" s="11">
        <v>73.985911774417772</v>
      </c>
      <c r="S91" s="11">
        <v>74.283312109499718</v>
      </c>
      <c r="T91" s="11">
        <v>74.28166010403659</v>
      </c>
      <c r="U91" s="11">
        <v>68.305280599999989</v>
      </c>
      <c r="V91" s="11">
        <v>71.25336922000001</v>
      </c>
      <c r="W91" s="11">
        <v>71.25336922000001</v>
      </c>
    </row>
    <row r="92" spans="1:23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  <c r="Q92" s="11">
        <v>-22.711232932242467</v>
      </c>
      <c r="R92" s="11">
        <v>-21.303313552420903</v>
      </c>
      <c r="S92" s="11">
        <v>-22.027328449706111</v>
      </c>
      <c r="T92" s="11">
        <v>-13.001394844824983</v>
      </c>
      <c r="U92" s="11">
        <v>-14.720788457847895</v>
      </c>
      <c r="V92" s="11">
        <v>-11.801616253347904</v>
      </c>
      <c r="W92" s="11">
        <v>-12.120696253347928</v>
      </c>
    </row>
    <row r="93" spans="1:23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  <c r="Q93" s="11">
        <v>748.67474326023023</v>
      </c>
      <c r="R93" s="11">
        <v>604.94468962262692</v>
      </c>
      <c r="S93" s="11">
        <v>575.4721428407978</v>
      </c>
      <c r="T93" s="11">
        <v>665.26950567112351</v>
      </c>
      <c r="U93" s="11">
        <v>687.9853558204203</v>
      </c>
      <c r="V93" s="11">
        <v>576.58438931155001</v>
      </c>
      <c r="W93" s="11">
        <v>598.98010455157214</v>
      </c>
    </row>
    <row r="94" spans="1:23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61">I9-I48</f>
        <v>-7877.7920037165313</v>
      </c>
      <c r="J94" s="26">
        <f t="shared" si="61"/>
        <v>-7615.5715544573759</v>
      </c>
      <c r="K94" s="26">
        <f t="shared" ref="K94:L94" si="62">K9-K48</f>
        <v>-7482.770036331829</v>
      </c>
      <c r="L94" s="26">
        <f t="shared" si="62"/>
        <v>-7586.9619447338846</v>
      </c>
      <c r="M94" s="26">
        <f t="shared" ref="M94:N94" si="63">M9-M48</f>
        <v>-7390.7253577748779</v>
      </c>
      <c r="N94" s="26">
        <f t="shared" si="63"/>
        <v>-7078.4314426920537</v>
      </c>
      <c r="O94" s="26">
        <f t="shared" ref="O94:P94" si="64">O9-O48</f>
        <v>-7173.8662987684656</v>
      </c>
      <c r="P94" s="26">
        <f t="shared" si="64"/>
        <v>-7372.9395488428854</v>
      </c>
      <c r="Q94" s="26">
        <f t="shared" ref="Q94:R94" si="65">Q9-Q48</f>
        <v>-7632.3139356342872</v>
      </c>
      <c r="R94" s="26">
        <f t="shared" si="65"/>
        <v>-7616.7646507429745</v>
      </c>
      <c r="S94" s="26">
        <f t="shared" ref="S94:T94" si="66">S9-S48</f>
        <v>-7577.6514987621485</v>
      </c>
      <c r="T94" s="26">
        <f t="shared" si="66"/>
        <v>-7617.9095117958423</v>
      </c>
      <c r="U94" s="26">
        <f t="shared" ref="U94:V94" si="67">U9-U48</f>
        <v>-7605.8730430047508</v>
      </c>
      <c r="V94" s="26">
        <f t="shared" si="67"/>
        <v>-7346.5343739995515</v>
      </c>
      <c r="W94" s="26">
        <f t="shared" ref="W94" si="68">W9-W48</f>
        <v>-6947.1450670645281</v>
      </c>
    </row>
    <row r="95" spans="1:23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69">I94/I$96*100</f>
        <v>-6.1359971677057406</v>
      </c>
      <c r="J95" s="33">
        <f t="shared" si="69"/>
        <v>-5.9317541598667898</v>
      </c>
      <c r="K95" s="33">
        <f t="shared" ref="K95:L95" si="70">K94/K$96*100</f>
        <v>-5.79509383440673</v>
      </c>
      <c r="L95" s="33">
        <f t="shared" si="70"/>
        <v>-5.84437423538769</v>
      </c>
      <c r="M95" s="33">
        <f t="shared" ref="M95:N95" si="71">M94/M$96*100</f>
        <v>-5.6932096373288203</v>
      </c>
      <c r="N95" s="33">
        <f t="shared" si="71"/>
        <v>-5.4167924431949119</v>
      </c>
      <c r="O95" s="33">
        <f t="shared" ref="O95:P95" si="72">O94/O$96*100</f>
        <v>-5.489824273961009</v>
      </c>
      <c r="P95" s="33">
        <f t="shared" si="72"/>
        <v>-5.6421657192904924</v>
      </c>
      <c r="Q95" s="33">
        <f t="shared" ref="Q95:R95" si="73">Q94/Q$96*100</f>
        <v>-5.7969568258670101</v>
      </c>
      <c r="R95" s="33">
        <f t="shared" si="73"/>
        <v>-5.8050289461597533</v>
      </c>
      <c r="S95" s="33">
        <f t="shared" ref="S95:T95" si="74">S94/S$96*100</f>
        <v>-5.7752193104633047</v>
      </c>
      <c r="T95" s="33">
        <f t="shared" si="74"/>
        <v>-5.8059014887491562</v>
      </c>
      <c r="U95" s="33">
        <f t="shared" ref="U95:V95" si="75">U94/U$96*100</f>
        <v>-5.7967280334901679</v>
      </c>
      <c r="V95" s="33">
        <f t="shared" si="75"/>
        <v>-5.6402598768381154</v>
      </c>
      <c r="W95" s="33">
        <f t="shared" ref="W95" si="76">W94/W$96*100</f>
        <v>-5.3336310136946601</v>
      </c>
    </row>
    <row r="96" spans="1:23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  <c r="Q96" s="11">
        <v>131660.70000000001</v>
      </c>
      <c r="R96" s="11">
        <v>131209.76176667909</v>
      </c>
      <c r="S96" s="11">
        <v>131209.76176667909</v>
      </c>
      <c r="T96" s="11">
        <v>131209.76176667909</v>
      </c>
      <c r="U96" s="11">
        <v>131209.76176667909</v>
      </c>
      <c r="V96" s="11">
        <v>130251.7</v>
      </c>
      <c r="W96" s="11">
        <v>130251.7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AR75"/>
  <sheetViews>
    <sheetView showGridLines="0" zoomScaleNormal="100" workbookViewId="0">
      <selection activeCell="AR76" sqref="AR76"/>
    </sheetView>
  </sheetViews>
  <sheetFormatPr defaultRowHeight="14.4" x14ac:dyDescent="0.3"/>
  <cols>
    <col min="1" max="1" width="40.6640625" customWidth="1"/>
    <col min="2" max="16" width="12.6640625" customWidth="1"/>
    <col min="18" max="28" width="12.6640625" customWidth="1"/>
    <col min="30" max="37" width="12.6640625" customWidth="1"/>
    <col min="39" max="44" width="12.6640625" customWidth="1"/>
  </cols>
  <sheetData>
    <row r="1" spans="1:44" x14ac:dyDescent="0.3">
      <c r="A1" s="43" t="s">
        <v>167</v>
      </c>
      <c r="B1" s="43"/>
      <c r="R1" s="43" t="s">
        <v>175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D1" s="43" t="s">
        <v>178</v>
      </c>
      <c r="AE1" s="43"/>
      <c r="AF1" s="43"/>
      <c r="AG1" s="43"/>
      <c r="AH1" s="43"/>
      <c r="AI1" s="43"/>
      <c r="AJ1" s="43"/>
      <c r="AK1" s="43"/>
      <c r="AM1" s="44" t="s">
        <v>211</v>
      </c>
      <c r="AN1" s="44"/>
      <c r="AO1" s="44"/>
      <c r="AP1" s="44"/>
      <c r="AQ1" s="44"/>
      <c r="AR1" s="44"/>
    </row>
    <row r="2" spans="1:44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181</v>
      </c>
      <c r="M2" s="37" t="s">
        <v>182</v>
      </c>
      <c r="N2" s="37" t="s">
        <v>183</v>
      </c>
      <c r="O2" s="37" t="s">
        <v>210</v>
      </c>
      <c r="P2" s="37" t="s">
        <v>213</v>
      </c>
      <c r="R2" s="45" t="s">
        <v>172</v>
      </c>
      <c r="S2" s="45" t="s">
        <v>173</v>
      </c>
      <c r="T2" s="45" t="s">
        <v>176</v>
      </c>
      <c r="U2" s="45" t="s">
        <v>177</v>
      </c>
      <c r="V2" s="45" t="s">
        <v>179</v>
      </c>
      <c r="W2" s="45" t="s">
        <v>180</v>
      </c>
      <c r="X2" s="45" t="s">
        <v>181</v>
      </c>
      <c r="Y2" s="45" t="s">
        <v>182</v>
      </c>
      <c r="Z2" s="45" t="s">
        <v>183</v>
      </c>
      <c r="AA2" s="45" t="s">
        <v>210</v>
      </c>
      <c r="AB2" s="45" t="s">
        <v>213</v>
      </c>
      <c r="AD2" s="49" t="s">
        <v>177</v>
      </c>
      <c r="AE2" s="49" t="s">
        <v>179</v>
      </c>
      <c r="AF2" s="49" t="s">
        <v>180</v>
      </c>
      <c r="AG2" s="49" t="s">
        <v>181</v>
      </c>
      <c r="AH2" s="49" t="s">
        <v>182</v>
      </c>
      <c r="AI2" s="49" t="s">
        <v>183</v>
      </c>
      <c r="AJ2" s="49" t="s">
        <v>210</v>
      </c>
      <c r="AK2" s="49" t="s">
        <v>213</v>
      </c>
      <c r="AM2" s="37" t="s">
        <v>180</v>
      </c>
      <c r="AN2" s="37" t="s">
        <v>181</v>
      </c>
      <c r="AO2" s="37" t="s">
        <v>182</v>
      </c>
      <c r="AP2" s="37" t="s">
        <v>183</v>
      </c>
      <c r="AQ2" s="37" t="s">
        <v>210</v>
      </c>
      <c r="AR2" s="37" t="s">
        <v>213</v>
      </c>
    </row>
    <row r="3" spans="1:44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N3" s="39">
        <v>-411.66575267999724</v>
      </c>
      <c r="O3" s="39">
        <v>-307.02770339999552</v>
      </c>
      <c r="P3" s="39">
        <v>-201.97506294999766</v>
      </c>
      <c r="R3" s="39">
        <v>-152.73599999998987</v>
      </c>
      <c r="S3" s="39">
        <v>225.98599999999715</v>
      </c>
      <c r="T3" s="39">
        <v>150.48800000000483</v>
      </c>
      <c r="U3" s="39">
        <v>160.72300000001269</v>
      </c>
      <c r="V3" s="39">
        <v>-46.015999999988708</v>
      </c>
      <c r="W3" s="39">
        <v>-121.74825823998981</v>
      </c>
      <c r="X3" s="39">
        <v>-141.74825823998981</v>
      </c>
      <c r="Y3" s="39">
        <v>-175.84725823999179</v>
      </c>
      <c r="Z3" s="39">
        <v>-173.04075267999724</v>
      </c>
      <c r="AA3" s="39">
        <v>-68.402703399995517</v>
      </c>
      <c r="AB3" s="39">
        <v>36.649937050002336</v>
      </c>
      <c r="AD3" s="39">
        <v>-39.34699999998702</v>
      </c>
      <c r="AE3" s="39">
        <v>-246.08599999998842</v>
      </c>
      <c r="AF3" s="39">
        <v>-321.81825823998952</v>
      </c>
      <c r="AG3" s="39">
        <v>-341.81825823998952</v>
      </c>
      <c r="AH3" s="39">
        <v>-375.9172582399915</v>
      </c>
      <c r="AI3" s="39">
        <v>-373.11075267999695</v>
      </c>
      <c r="AJ3" s="39">
        <v>-268.47270339999523</v>
      </c>
      <c r="AK3" s="39">
        <v>-163.42006294999737</v>
      </c>
      <c r="AM3" s="39">
        <v>-97.26456510645221</v>
      </c>
      <c r="AN3" s="39">
        <v>-117.26456510645221</v>
      </c>
      <c r="AO3" s="39">
        <v>-151.36356510645419</v>
      </c>
      <c r="AP3" s="39">
        <v>-148.55705954645964</v>
      </c>
      <c r="AQ3" s="39">
        <v>-43.919010266457917</v>
      </c>
      <c r="AR3" s="39">
        <v>61.133630183539935</v>
      </c>
    </row>
    <row r="4" spans="1:44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N4" s="41">
        <v>116.34900000000016</v>
      </c>
      <c r="O4" s="41">
        <v>59.34900000000016</v>
      </c>
      <c r="P4" s="41">
        <v>59.34900000000016</v>
      </c>
      <c r="R4" s="41">
        <v>-180.60699999999997</v>
      </c>
      <c r="S4" s="41">
        <v>-36.864999999999782</v>
      </c>
      <c r="T4" s="41">
        <v>-36.864999999999782</v>
      </c>
      <c r="U4" s="41">
        <v>78.644000000000233</v>
      </c>
      <c r="V4" s="41">
        <v>46.644000000000233</v>
      </c>
      <c r="W4" s="41">
        <v>24.644000000000233</v>
      </c>
      <c r="X4" s="41">
        <v>24.644000000000233</v>
      </c>
      <c r="Y4" s="41">
        <v>23.644000000000233</v>
      </c>
      <c r="Z4" s="41">
        <v>15.644000000000233</v>
      </c>
      <c r="AA4" s="41">
        <v>-41.355999999999767</v>
      </c>
      <c r="AB4" s="41">
        <v>-41.355999999999767</v>
      </c>
      <c r="AD4" s="41">
        <v>-79.752000000000407</v>
      </c>
      <c r="AE4" s="41">
        <v>-111.75200000000041</v>
      </c>
      <c r="AF4" s="41">
        <v>-133.75200000000041</v>
      </c>
      <c r="AG4" s="41">
        <v>-133.75200000000041</v>
      </c>
      <c r="AH4" s="41">
        <v>-134.75200000000041</v>
      </c>
      <c r="AI4" s="41">
        <v>-142.75200000000041</v>
      </c>
      <c r="AJ4" s="41">
        <v>-199.75200000000041</v>
      </c>
      <c r="AK4" s="41">
        <v>-199.75200000000041</v>
      </c>
      <c r="AM4" s="41">
        <v>-69.47400000000016</v>
      </c>
      <c r="AN4" s="41">
        <v>-69.47400000000016</v>
      </c>
      <c r="AO4" s="41">
        <v>-70.47400000000016</v>
      </c>
      <c r="AP4" s="41">
        <v>-78.47400000000016</v>
      </c>
      <c r="AQ4" s="41">
        <v>-135.47400000000016</v>
      </c>
      <c r="AR4" s="41">
        <v>-135.47400000000016</v>
      </c>
    </row>
    <row r="5" spans="1:44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N5" s="41">
        <v>-9.5500000000001819</v>
      </c>
      <c r="O5" s="41">
        <v>81.449999999999818</v>
      </c>
      <c r="P5" s="41">
        <v>41.819369559999359</v>
      </c>
      <c r="R5" s="41">
        <v>-34.733000000000175</v>
      </c>
      <c r="S5" s="41">
        <v>54.01299999999992</v>
      </c>
      <c r="T5" s="41">
        <v>57.01299999999992</v>
      </c>
      <c r="U5" s="41">
        <v>68.75</v>
      </c>
      <c r="V5" s="41">
        <v>50.75</v>
      </c>
      <c r="W5" s="41">
        <v>36.75</v>
      </c>
      <c r="X5" s="41">
        <v>36.75</v>
      </c>
      <c r="Y5" s="41">
        <v>44.75</v>
      </c>
      <c r="Z5" s="41">
        <v>62.75</v>
      </c>
      <c r="AA5" s="41">
        <v>153.75</v>
      </c>
      <c r="AB5" s="41">
        <v>114.11936955999954</v>
      </c>
      <c r="AD5" s="41">
        <v>27.604000000000269</v>
      </c>
      <c r="AE5" s="41">
        <v>9.6040000000002692</v>
      </c>
      <c r="AF5" s="41">
        <v>-4.3959999999997308</v>
      </c>
      <c r="AG5" s="41">
        <v>-4.3959999999997308</v>
      </c>
      <c r="AH5" s="41">
        <v>3.6040000000002692</v>
      </c>
      <c r="AI5" s="41">
        <v>21.604000000000269</v>
      </c>
      <c r="AJ5" s="41">
        <v>112.60400000000027</v>
      </c>
      <c r="AK5" s="41">
        <v>72.97336955999981</v>
      </c>
      <c r="AM5" s="41">
        <v>6.2799999999997453</v>
      </c>
      <c r="AN5" s="41">
        <v>6.2799999999997453</v>
      </c>
      <c r="AO5" s="41">
        <v>14.279999999999745</v>
      </c>
      <c r="AP5" s="41">
        <v>32.279999999999745</v>
      </c>
      <c r="AQ5" s="41">
        <v>123.27999999999975</v>
      </c>
      <c r="AR5" s="41">
        <v>83.649369559999286</v>
      </c>
    </row>
    <row r="6" spans="1:44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N6" s="41">
        <v>-341.56400000000031</v>
      </c>
      <c r="O6" s="41">
        <v>-241.56400000000031</v>
      </c>
      <c r="P6" s="41">
        <v>-221.56400000000031</v>
      </c>
      <c r="R6" s="41">
        <v>66.154000000000451</v>
      </c>
      <c r="S6" s="41">
        <v>98.154000000000451</v>
      </c>
      <c r="T6" s="41">
        <v>38.154000000000451</v>
      </c>
      <c r="U6" s="41">
        <v>-61.845999999999549</v>
      </c>
      <c r="V6" s="41">
        <v>-161.84599999999955</v>
      </c>
      <c r="W6" s="41">
        <v>-161.84599999999955</v>
      </c>
      <c r="X6" s="41">
        <v>-161.84599999999955</v>
      </c>
      <c r="Y6" s="41">
        <v>-221.84599999999955</v>
      </c>
      <c r="Z6" s="41">
        <v>-221.84599999999955</v>
      </c>
      <c r="AA6" s="41">
        <v>-121.84599999999955</v>
      </c>
      <c r="AB6" s="41">
        <v>-101.84599999999955</v>
      </c>
      <c r="AD6" s="41">
        <v>-34.944999999999709</v>
      </c>
      <c r="AE6" s="41">
        <v>-134.94499999999971</v>
      </c>
      <c r="AF6" s="41">
        <v>-134.94499999999971</v>
      </c>
      <c r="AG6" s="41">
        <v>-134.94499999999971</v>
      </c>
      <c r="AH6" s="41">
        <v>-194.94499999999971</v>
      </c>
      <c r="AI6" s="41">
        <v>-194.94499999999971</v>
      </c>
      <c r="AJ6" s="41">
        <v>-94.944999999999709</v>
      </c>
      <c r="AK6" s="41">
        <v>-74.944999999999709</v>
      </c>
      <c r="AM6" s="41">
        <v>-64.506999999999607</v>
      </c>
      <c r="AN6" s="41">
        <v>-64.506999999999607</v>
      </c>
      <c r="AO6" s="41">
        <v>-124.50699999999961</v>
      </c>
      <c r="AP6" s="41">
        <v>-124.50699999999961</v>
      </c>
      <c r="AQ6" s="41">
        <v>-24.506999999999607</v>
      </c>
      <c r="AR6" s="41">
        <v>-4.5069999999996071</v>
      </c>
    </row>
    <row r="7" spans="1:44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N7" s="41">
        <v>164.3125055599985</v>
      </c>
      <c r="O7" s="41">
        <v>192.95055483999749</v>
      </c>
      <c r="P7" s="41">
        <v>188.91446542999438</v>
      </c>
      <c r="R7" s="41">
        <v>-100.68000000000029</v>
      </c>
      <c r="S7" s="41">
        <v>75.130999999997584</v>
      </c>
      <c r="T7" s="41">
        <v>85.632999999997992</v>
      </c>
      <c r="U7" s="41">
        <v>89.999000000004344</v>
      </c>
      <c r="V7" s="41">
        <v>105.26000000000295</v>
      </c>
      <c r="W7" s="41">
        <v>97.372999999997774</v>
      </c>
      <c r="X7" s="41">
        <v>119.37299999999959</v>
      </c>
      <c r="Y7" s="41">
        <v>121.27399999999761</v>
      </c>
      <c r="Z7" s="41">
        <v>100.0805055599958</v>
      </c>
      <c r="AA7" s="41">
        <v>128.71855483999479</v>
      </c>
      <c r="AB7" s="41">
        <v>124.68246542999168</v>
      </c>
      <c r="AD7" s="41">
        <v>-56.520999999992455</v>
      </c>
      <c r="AE7" s="41">
        <v>-41.259999999993852</v>
      </c>
      <c r="AF7" s="41">
        <v>-49.146999999999025</v>
      </c>
      <c r="AG7" s="41">
        <v>-27.146999999997206</v>
      </c>
      <c r="AH7" s="41">
        <v>-25.245999999999185</v>
      </c>
      <c r="AI7" s="41">
        <v>-46.439494440000999</v>
      </c>
      <c r="AJ7" s="41">
        <v>-17.801445160002004</v>
      </c>
      <c r="AK7" s="41">
        <v>-21.837534570005118</v>
      </c>
      <c r="AM7" s="41">
        <v>-40.049999999999272</v>
      </c>
      <c r="AN7" s="41">
        <v>-18.049999999997453</v>
      </c>
      <c r="AO7" s="41">
        <v>-16.148999999999432</v>
      </c>
      <c r="AP7" s="41">
        <v>-37.342494440001246</v>
      </c>
      <c r="AQ7" s="41">
        <v>-8.7044451600022512</v>
      </c>
      <c r="AR7" s="41">
        <v>-12.740534570005366</v>
      </c>
    </row>
    <row r="8" spans="1:44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N8" s="41">
        <v>-212.3562582400009</v>
      </c>
      <c r="O8" s="41">
        <v>-168.3562582400009</v>
      </c>
      <c r="P8" s="41">
        <v>-114.05003903999932</v>
      </c>
      <c r="R8" s="41">
        <v>98.394000000000233</v>
      </c>
      <c r="S8" s="41">
        <v>105.39400000000023</v>
      </c>
      <c r="T8" s="41">
        <v>74.394000000000233</v>
      </c>
      <c r="U8" s="41">
        <v>57.394000000000233</v>
      </c>
      <c r="V8" s="41">
        <v>-1.6059999999997672</v>
      </c>
      <c r="W8" s="41">
        <v>-14.451258240000243</v>
      </c>
      <c r="X8" s="41">
        <v>-64.451258240000243</v>
      </c>
      <c r="Y8" s="41">
        <v>-47.451258240000243</v>
      </c>
      <c r="Z8" s="41">
        <v>-47.451258240000243</v>
      </c>
      <c r="AA8" s="41">
        <v>-3.4512582400002429</v>
      </c>
      <c r="AB8" s="41">
        <v>50.854960960001335</v>
      </c>
      <c r="AD8" s="41">
        <v>88.760000000000218</v>
      </c>
      <c r="AE8" s="41">
        <v>29.760000000000218</v>
      </c>
      <c r="AF8" s="41">
        <v>16.914741759999742</v>
      </c>
      <c r="AG8" s="41">
        <v>-33.085258240000258</v>
      </c>
      <c r="AH8" s="41">
        <v>-16.085258240000258</v>
      </c>
      <c r="AI8" s="41">
        <v>-16.085258240000258</v>
      </c>
      <c r="AJ8" s="41">
        <v>27.914741759999742</v>
      </c>
      <c r="AK8" s="41">
        <v>82.220960960001321</v>
      </c>
      <c r="AM8" s="41">
        <v>44.167999999999665</v>
      </c>
      <c r="AN8" s="41">
        <v>-5.8320000000003347</v>
      </c>
      <c r="AO8" s="41">
        <v>11.167999999999665</v>
      </c>
      <c r="AP8" s="41">
        <v>11.167999999999665</v>
      </c>
      <c r="AQ8" s="41">
        <v>55.167999999999665</v>
      </c>
      <c r="AR8" s="41">
        <v>109.47421920000124</v>
      </c>
    </row>
    <row r="9" spans="1:44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N9" s="41">
        <v>-23.604999999999563</v>
      </c>
      <c r="O9" s="41">
        <v>-60.604999999999563</v>
      </c>
      <c r="P9" s="41">
        <v>-20.624631459999364</v>
      </c>
      <c r="R9" s="41">
        <v>6.1520000000000437</v>
      </c>
      <c r="S9" s="41">
        <v>43.152000000000044</v>
      </c>
      <c r="T9" s="41">
        <v>43.152000000000044</v>
      </c>
      <c r="U9" s="41">
        <v>40.152000000000044</v>
      </c>
      <c r="V9" s="41">
        <v>21.152000000000044</v>
      </c>
      <c r="W9" s="41">
        <v>1.1520000000000437</v>
      </c>
      <c r="X9" s="41">
        <v>9.1520000000000437</v>
      </c>
      <c r="Y9" s="41">
        <v>9.1520000000000437</v>
      </c>
      <c r="Z9" s="41">
        <v>23.152000000000044</v>
      </c>
      <c r="AA9" s="41">
        <v>-13.847999999999956</v>
      </c>
      <c r="AB9" s="41">
        <v>26.132368540000243</v>
      </c>
      <c r="AD9" s="41">
        <v>29.371000000000095</v>
      </c>
      <c r="AE9" s="41">
        <v>10.371000000000095</v>
      </c>
      <c r="AF9" s="41">
        <v>-9.6289999999999054</v>
      </c>
      <c r="AG9" s="41">
        <v>-1.6289999999999054</v>
      </c>
      <c r="AH9" s="41">
        <v>-1.6289999999999054</v>
      </c>
      <c r="AI9" s="41">
        <v>12.371000000000095</v>
      </c>
      <c r="AJ9" s="41">
        <v>-24.628999999999905</v>
      </c>
      <c r="AK9" s="41">
        <v>15.351368540000294</v>
      </c>
      <c r="AM9" s="41">
        <v>6.5770000000002256</v>
      </c>
      <c r="AN9" s="41">
        <v>14.577000000000226</v>
      </c>
      <c r="AO9" s="41">
        <v>14.577000000000226</v>
      </c>
      <c r="AP9" s="41">
        <v>28.577000000000226</v>
      </c>
      <c r="AQ9" s="41">
        <v>-8.4229999999997744</v>
      </c>
      <c r="AR9" s="41">
        <v>31.557368540000425</v>
      </c>
    </row>
    <row r="10" spans="1:44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N10" s="41">
        <v>1.679000000000002</v>
      </c>
      <c r="O10" s="41">
        <v>-1.320999999999998</v>
      </c>
      <c r="P10" s="41">
        <v>-1.320999999999998</v>
      </c>
      <c r="R10" s="41">
        <v>6.5800000000000054</v>
      </c>
      <c r="S10" s="41">
        <v>4.9250000000000043</v>
      </c>
      <c r="T10" s="41">
        <v>4.9250000000000043</v>
      </c>
      <c r="U10" s="41">
        <v>3.6910000000000025</v>
      </c>
      <c r="V10" s="41">
        <v>3.6910000000000025</v>
      </c>
      <c r="W10" s="41">
        <v>4.6910000000000025</v>
      </c>
      <c r="X10" s="41">
        <v>4.6910000000000025</v>
      </c>
      <c r="Y10" s="41">
        <v>4.6910000000000025</v>
      </c>
      <c r="Z10" s="41">
        <v>4.6910000000000025</v>
      </c>
      <c r="AA10" s="41">
        <v>1.6910000000000025</v>
      </c>
      <c r="AB10" s="41">
        <v>1.6910000000000025</v>
      </c>
      <c r="AD10" s="41">
        <v>5.4069999999999965</v>
      </c>
      <c r="AE10" s="41">
        <v>5.4069999999999965</v>
      </c>
      <c r="AF10" s="41">
        <v>6.4069999999999965</v>
      </c>
      <c r="AG10" s="41">
        <v>6.4069999999999965</v>
      </c>
      <c r="AH10" s="41">
        <v>6.4069999999999965</v>
      </c>
      <c r="AI10" s="41">
        <v>6.4069999999999965</v>
      </c>
      <c r="AJ10" s="41">
        <v>3.4069999999999965</v>
      </c>
      <c r="AK10" s="41">
        <v>3.4069999999999965</v>
      </c>
      <c r="AM10" s="41">
        <v>6.0679999999999978</v>
      </c>
      <c r="AN10" s="41">
        <v>6.0679999999999978</v>
      </c>
      <c r="AO10" s="41">
        <v>6.0679999999999978</v>
      </c>
      <c r="AP10" s="41">
        <v>6.0679999999999978</v>
      </c>
      <c r="AQ10" s="41">
        <v>3.0679999999999978</v>
      </c>
      <c r="AR10" s="41">
        <v>3.0679999999999978</v>
      </c>
    </row>
    <row r="11" spans="1:44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N11" s="41">
        <v>-0.86299999999999955</v>
      </c>
      <c r="O11" s="41">
        <v>-0.86299999999999955</v>
      </c>
      <c r="P11" s="41">
        <v>-0.56786600999999592</v>
      </c>
      <c r="R11" s="41">
        <v>-0.57699999999999818</v>
      </c>
      <c r="S11" s="41">
        <v>-0.57699999999999818</v>
      </c>
      <c r="T11" s="41">
        <v>1.4230000000000018</v>
      </c>
      <c r="U11" s="41">
        <v>-0.57699999999999818</v>
      </c>
      <c r="V11" s="41">
        <v>-0.57699999999999818</v>
      </c>
      <c r="W11" s="41">
        <v>-0.57699999999999818</v>
      </c>
      <c r="X11" s="41">
        <v>-0.57699999999999818</v>
      </c>
      <c r="Y11" s="41">
        <v>-0.57699999999999818</v>
      </c>
      <c r="Z11" s="41">
        <v>-0.57699999999999818</v>
      </c>
      <c r="AA11" s="41">
        <v>-0.57699999999999818</v>
      </c>
      <c r="AB11" s="41">
        <v>-0.28186600999999456</v>
      </c>
      <c r="AD11" s="41">
        <v>-0.57699999999999818</v>
      </c>
      <c r="AE11" s="41">
        <v>-0.57699999999999818</v>
      </c>
      <c r="AF11" s="41">
        <v>-0.57699999999999818</v>
      </c>
      <c r="AG11" s="41">
        <v>-0.57699999999999818</v>
      </c>
      <c r="AH11" s="41">
        <v>-0.57699999999999818</v>
      </c>
      <c r="AI11" s="41">
        <v>-0.57699999999999818</v>
      </c>
      <c r="AJ11" s="41">
        <v>-0.57699999999999818</v>
      </c>
      <c r="AK11" s="41">
        <v>-0.28186600999999456</v>
      </c>
      <c r="AM11" s="41">
        <v>-0.57699999999999818</v>
      </c>
      <c r="AN11" s="41">
        <v>-0.57699999999999818</v>
      </c>
      <c r="AO11" s="41">
        <v>-0.57699999999999818</v>
      </c>
      <c r="AP11" s="41">
        <v>-0.57699999999999818</v>
      </c>
      <c r="AQ11" s="41">
        <v>-0.57699999999999818</v>
      </c>
      <c r="AR11" s="41">
        <v>-0.28186600999999456</v>
      </c>
    </row>
    <row r="12" spans="1:44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N12" s="41">
        <v>-106.06799999999998</v>
      </c>
      <c r="O12" s="41">
        <v>-168.06799999999998</v>
      </c>
      <c r="P12" s="41">
        <v>-133.93036142999995</v>
      </c>
      <c r="R12" s="41">
        <v>-13.418999999999869</v>
      </c>
      <c r="S12" s="41">
        <v>-117.34099999999989</v>
      </c>
      <c r="T12" s="41">
        <v>-117.34099999999989</v>
      </c>
      <c r="U12" s="41">
        <v>-115.48399999999992</v>
      </c>
      <c r="V12" s="41">
        <v>-109.48399999999992</v>
      </c>
      <c r="W12" s="41">
        <v>-109.48399999999992</v>
      </c>
      <c r="X12" s="41">
        <v>-109.48399999999992</v>
      </c>
      <c r="Y12" s="41">
        <v>-109.48399999999992</v>
      </c>
      <c r="Z12" s="41">
        <v>-109.48399999999992</v>
      </c>
      <c r="AA12" s="41">
        <v>-171.48399999999992</v>
      </c>
      <c r="AB12" s="41">
        <v>-137.34636142999989</v>
      </c>
      <c r="AD12" s="41">
        <v>-18.69399999999996</v>
      </c>
      <c r="AE12" s="41">
        <v>-12.69399999999996</v>
      </c>
      <c r="AF12" s="41">
        <v>-12.69399999999996</v>
      </c>
      <c r="AG12" s="41">
        <v>-12.69399999999996</v>
      </c>
      <c r="AH12" s="41">
        <v>-12.69399999999996</v>
      </c>
      <c r="AI12" s="41">
        <v>-12.69399999999996</v>
      </c>
      <c r="AJ12" s="41">
        <v>-74.69399999999996</v>
      </c>
      <c r="AK12" s="41">
        <v>-40.556361429999924</v>
      </c>
      <c r="AM12" s="41">
        <v>14.250434893545162</v>
      </c>
      <c r="AN12" s="41">
        <v>14.250434893545162</v>
      </c>
      <c r="AO12" s="41">
        <v>14.250434893545162</v>
      </c>
      <c r="AP12" s="41">
        <v>14.250434893545162</v>
      </c>
      <c r="AQ12" s="41">
        <v>-47.749565106454838</v>
      </c>
      <c r="AR12" s="41">
        <v>-13.611926536454803</v>
      </c>
    </row>
    <row r="13" spans="1:44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J13" s="39">
        <v>50.272205000754639</v>
      </c>
      <c r="K13" s="39">
        <v>-47.480227799860131</v>
      </c>
      <c r="L13" s="39">
        <v>-46.170356668461864</v>
      </c>
      <c r="M13" s="39">
        <v>172.52841761257196</v>
      </c>
      <c r="N13" s="39">
        <v>176.19436657257165</v>
      </c>
      <c r="O13" s="39">
        <v>204.50727285257153</v>
      </c>
      <c r="P13" s="39">
        <v>84.822999439409159</v>
      </c>
      <c r="R13" s="39">
        <v>86.871031374972063</v>
      </c>
      <c r="S13" s="39">
        <v>86.892005673449603</v>
      </c>
      <c r="T13" s="39">
        <v>70.178995128834686</v>
      </c>
      <c r="U13" s="39">
        <v>76.476144266694519</v>
      </c>
      <c r="V13" s="39">
        <v>80.367205000754893</v>
      </c>
      <c r="W13" s="39">
        <v>-17.385227799859877</v>
      </c>
      <c r="X13" s="39">
        <v>-16.075356668461609</v>
      </c>
      <c r="Y13" s="39">
        <v>202.62341761257221</v>
      </c>
      <c r="Z13" s="39">
        <v>206.28936657257191</v>
      </c>
      <c r="AA13" s="39">
        <v>234.60227285257179</v>
      </c>
      <c r="AB13" s="39">
        <v>114.91799943940941</v>
      </c>
      <c r="AD13" s="39">
        <v>36.711144266694191</v>
      </c>
      <c r="AE13" s="39">
        <v>40.602205000754566</v>
      </c>
      <c r="AF13" s="39">
        <v>-57.150227799860204</v>
      </c>
      <c r="AG13" s="39">
        <v>-55.840356668461936</v>
      </c>
      <c r="AH13" s="39">
        <v>162.85841761257188</v>
      </c>
      <c r="AI13" s="39">
        <v>166.52436657257158</v>
      </c>
      <c r="AJ13" s="39">
        <v>194.83727285257146</v>
      </c>
      <c r="AK13" s="39">
        <v>75.152999439409086</v>
      </c>
      <c r="AM13" s="39">
        <v>-30.337227799859647</v>
      </c>
      <c r="AN13" s="39">
        <v>-29.02735666846138</v>
      </c>
      <c r="AO13" s="39">
        <v>189.67141761257244</v>
      </c>
      <c r="AP13" s="39">
        <v>193.33736657257214</v>
      </c>
      <c r="AQ13" s="39">
        <v>221.65027285257202</v>
      </c>
      <c r="AR13" s="39">
        <v>101.96599943940964</v>
      </c>
    </row>
    <row r="14" spans="1:44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N14" s="41">
        <v>22.207272939999996</v>
      </c>
      <c r="O14" s="41">
        <v>22.400523390000103</v>
      </c>
      <c r="P14" s="41">
        <v>22.400523390000103</v>
      </c>
      <c r="R14" s="41">
        <v>14.627938999999913</v>
      </c>
      <c r="S14" s="41">
        <v>14.394310999999902</v>
      </c>
      <c r="T14" s="41">
        <v>-1.526452000000063</v>
      </c>
      <c r="U14" s="41">
        <v>-1.526452000000063</v>
      </c>
      <c r="V14" s="41">
        <v>-1.526452000000063</v>
      </c>
      <c r="W14" s="41">
        <v>13.943272939999872</v>
      </c>
      <c r="X14" s="41">
        <v>10.943272939999872</v>
      </c>
      <c r="Y14" s="41">
        <v>16.723334079999916</v>
      </c>
      <c r="Z14" s="41">
        <v>10.943272939999929</v>
      </c>
      <c r="AA14" s="41">
        <v>11.136523390000036</v>
      </c>
      <c r="AB14" s="41">
        <v>11.136523390000036</v>
      </c>
      <c r="AD14" s="41">
        <v>-9.2984520000000543</v>
      </c>
      <c r="AE14" s="41">
        <v>-9.2984520000000543</v>
      </c>
      <c r="AF14" s="41">
        <v>6.1712729399998807</v>
      </c>
      <c r="AG14" s="41">
        <v>3.1712729399998807</v>
      </c>
      <c r="AH14" s="41">
        <v>8.9513340799999241</v>
      </c>
      <c r="AI14" s="41">
        <v>3.1712729399999375</v>
      </c>
      <c r="AJ14" s="41">
        <v>3.3645233900000449</v>
      </c>
      <c r="AK14" s="41">
        <v>3.3645233900000449</v>
      </c>
      <c r="AM14" s="41">
        <v>3.2092729399998916</v>
      </c>
      <c r="AN14" s="41">
        <v>0.20927293999989161</v>
      </c>
      <c r="AO14" s="41">
        <v>5.9893340799999351</v>
      </c>
      <c r="AP14" s="41">
        <v>0.20927293999994845</v>
      </c>
      <c r="AQ14" s="41">
        <v>0.40252339000005577</v>
      </c>
      <c r="AR14" s="41">
        <v>0.40252339000005577</v>
      </c>
    </row>
    <row r="15" spans="1:44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N15" s="41">
        <v>22.836574589999998</v>
      </c>
      <c r="O15" s="41">
        <v>23.133790820000002</v>
      </c>
      <c r="P15" s="41">
        <v>23.133790820000058</v>
      </c>
      <c r="R15" s="41">
        <v>35.084683666894193</v>
      </c>
      <c r="S15" s="41">
        <v>28.833595666894325</v>
      </c>
      <c r="T15" s="41">
        <v>47.547562666894294</v>
      </c>
      <c r="U15" s="41">
        <v>42.662159533515478</v>
      </c>
      <c r="V15" s="41">
        <v>57.70501040013653</v>
      </c>
      <c r="W15" s="41">
        <v>18.58018775000005</v>
      </c>
      <c r="X15" s="41">
        <v>12.045731750000073</v>
      </c>
      <c r="Y15" s="41">
        <v>24.698574589999964</v>
      </c>
      <c r="Z15" s="41">
        <v>24.698574589999964</v>
      </c>
      <c r="AA15" s="41">
        <v>24.995790819999968</v>
      </c>
      <c r="AB15" s="41">
        <v>24.995790820000025</v>
      </c>
      <c r="AD15" s="41">
        <v>40.497159533515401</v>
      </c>
      <c r="AE15" s="41">
        <v>55.540010400136453</v>
      </c>
      <c r="AF15" s="41">
        <v>16.415187749999973</v>
      </c>
      <c r="AG15" s="41">
        <v>9.8807317499999954</v>
      </c>
      <c r="AH15" s="41">
        <v>22.533574589999887</v>
      </c>
      <c r="AI15" s="41">
        <v>22.533574589999887</v>
      </c>
      <c r="AJ15" s="41">
        <v>22.830790819999891</v>
      </c>
      <c r="AK15" s="41">
        <v>22.830790819999947</v>
      </c>
      <c r="AM15" s="41">
        <v>47.167187749999982</v>
      </c>
      <c r="AN15" s="41">
        <v>40.632731750000005</v>
      </c>
      <c r="AO15" s="41">
        <v>53.285574589999896</v>
      </c>
      <c r="AP15" s="41">
        <v>53.285574589999896</v>
      </c>
      <c r="AQ15" s="41">
        <v>53.5827908199999</v>
      </c>
      <c r="AR15" s="41">
        <v>53.582790819999957</v>
      </c>
    </row>
    <row r="16" spans="1:44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N16" s="41">
        <v>25.788977890000012</v>
      </c>
      <c r="O16" s="41">
        <v>25.788977890000012</v>
      </c>
      <c r="P16" s="41">
        <v>25.788977890000012</v>
      </c>
      <c r="R16" s="41">
        <v>-18.447999999999979</v>
      </c>
      <c r="S16" s="41">
        <v>4.5520000000000209</v>
      </c>
      <c r="T16" s="41">
        <v>-3.4479999999999791</v>
      </c>
      <c r="U16" s="41">
        <v>-3.4479999999999791</v>
      </c>
      <c r="V16" s="41">
        <v>-3.4479999999999791</v>
      </c>
      <c r="W16" s="41">
        <v>0.55200000000002092</v>
      </c>
      <c r="X16" s="41">
        <v>-9.4479999999999791</v>
      </c>
      <c r="Y16" s="41">
        <v>12.807977890000018</v>
      </c>
      <c r="Z16" s="41">
        <v>12.807977890000018</v>
      </c>
      <c r="AA16" s="41">
        <v>12.807977890000018</v>
      </c>
      <c r="AB16" s="41">
        <v>12.807977890000018</v>
      </c>
      <c r="AD16" s="41">
        <v>-10.232000000000028</v>
      </c>
      <c r="AE16" s="41">
        <v>-10.232000000000028</v>
      </c>
      <c r="AF16" s="41">
        <v>-6.2320000000000277</v>
      </c>
      <c r="AG16" s="41">
        <v>-16.232000000000028</v>
      </c>
      <c r="AH16" s="41">
        <v>6.0239778899999692</v>
      </c>
      <c r="AI16" s="41">
        <v>6.0239778899999692</v>
      </c>
      <c r="AJ16" s="41">
        <v>6.0239778899999692</v>
      </c>
      <c r="AK16" s="41">
        <v>6.0239778899999692</v>
      </c>
      <c r="AM16" s="41">
        <v>-7.4959999999999809</v>
      </c>
      <c r="AN16" s="41">
        <v>-17.495999999999981</v>
      </c>
      <c r="AO16" s="41">
        <v>4.759977890000016</v>
      </c>
      <c r="AP16" s="41">
        <v>4.759977890000016</v>
      </c>
      <c r="AQ16" s="41">
        <v>4.759977890000016</v>
      </c>
      <c r="AR16" s="41">
        <v>4.759977890000016</v>
      </c>
    </row>
    <row r="17" spans="1:44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N17" s="41">
        <v>-0.15599999999999881</v>
      </c>
      <c r="O17" s="41">
        <v>-2.3949450799999976</v>
      </c>
      <c r="P17" s="41">
        <v>-2.3949450799999994</v>
      </c>
      <c r="R17" s="41">
        <v>-0.85935792000000077</v>
      </c>
      <c r="S17" s="41">
        <v>-0.35104192000000012</v>
      </c>
      <c r="T17" s="41">
        <v>-0.35104192000000012</v>
      </c>
      <c r="U17" s="41">
        <v>-0.35104192000000012</v>
      </c>
      <c r="V17" s="41">
        <v>-0.35104192000000012</v>
      </c>
      <c r="W17" s="41">
        <v>-0.35104192000000012</v>
      </c>
      <c r="X17" s="41">
        <v>-0.17500000000000071</v>
      </c>
      <c r="Y17" s="41">
        <v>-0.17500000000000071</v>
      </c>
      <c r="Z17" s="41">
        <v>-0.17500000000000071</v>
      </c>
      <c r="AA17" s="41">
        <v>-2.4139450799999995</v>
      </c>
      <c r="AB17" s="41">
        <v>-2.4139450800000013</v>
      </c>
      <c r="AD17" s="41">
        <v>-1.4170419199999991</v>
      </c>
      <c r="AE17" s="41">
        <v>-1.4170419199999991</v>
      </c>
      <c r="AF17" s="41">
        <v>-1.4170419199999991</v>
      </c>
      <c r="AG17" s="41">
        <v>-1.2409999999999997</v>
      </c>
      <c r="AH17" s="41">
        <v>-1.2409999999999997</v>
      </c>
      <c r="AI17" s="41">
        <v>-1.2409999999999997</v>
      </c>
      <c r="AJ17" s="41">
        <v>-3.4799450799999985</v>
      </c>
      <c r="AK17" s="41">
        <v>-3.4799450800000002</v>
      </c>
      <c r="AM17" s="41">
        <v>4.303958080000001</v>
      </c>
      <c r="AN17" s="41">
        <v>4.4800000000000004</v>
      </c>
      <c r="AO17" s="41">
        <v>4.4800000000000004</v>
      </c>
      <c r="AP17" s="41">
        <v>4.4800000000000004</v>
      </c>
      <c r="AQ17" s="41">
        <v>2.2410549200000016</v>
      </c>
      <c r="AR17" s="41">
        <v>2.2410549199999998</v>
      </c>
    </row>
    <row r="18" spans="1:44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J18" s="41">
        <v>43.578982520618865</v>
      </c>
      <c r="K18" s="41">
        <v>-13.965596569859429</v>
      </c>
      <c r="L18" s="41">
        <v>7.2045646415391502</v>
      </c>
      <c r="M18" s="41">
        <v>174.98011205257228</v>
      </c>
      <c r="N18" s="41">
        <v>190.41212215257212</v>
      </c>
      <c r="O18" s="41">
        <v>216.80018828257141</v>
      </c>
      <c r="P18" s="41">
        <v>97.115914869409494</v>
      </c>
      <c r="R18" s="41">
        <v>44.865818467989413</v>
      </c>
      <c r="S18" s="41">
        <v>38.486931561675817</v>
      </c>
      <c r="T18" s="41">
        <v>49.877220381940617</v>
      </c>
      <c r="U18" s="41">
        <v>59.929772653179214</v>
      </c>
      <c r="V18" s="41">
        <v>48.529982520618944</v>
      </c>
      <c r="W18" s="41">
        <v>-9.01459656985935</v>
      </c>
      <c r="X18" s="41">
        <v>12.155564641539229</v>
      </c>
      <c r="Y18" s="41">
        <v>179.93111205257236</v>
      </c>
      <c r="Z18" s="41">
        <v>195.3631221525722</v>
      </c>
      <c r="AA18" s="41">
        <v>221.75118828257149</v>
      </c>
      <c r="AB18" s="41">
        <v>102.06691486940957</v>
      </c>
      <c r="AD18" s="41">
        <v>30.772772653179118</v>
      </c>
      <c r="AE18" s="41">
        <v>19.372982520618848</v>
      </c>
      <c r="AF18" s="41">
        <v>-38.171596569859446</v>
      </c>
      <c r="AG18" s="41">
        <v>-17.001435358460867</v>
      </c>
      <c r="AH18" s="41">
        <v>150.77411205257226</v>
      </c>
      <c r="AI18" s="41">
        <v>166.20612215257211</v>
      </c>
      <c r="AJ18" s="41">
        <v>192.59418828257139</v>
      </c>
      <c r="AK18" s="41">
        <v>72.909914869409477</v>
      </c>
      <c r="AM18" s="41">
        <v>-43.979596569859325</v>
      </c>
      <c r="AN18" s="41">
        <v>-22.809435358460746</v>
      </c>
      <c r="AO18" s="41">
        <v>144.96611205257238</v>
      </c>
      <c r="AP18" s="41">
        <v>160.39812215257223</v>
      </c>
      <c r="AQ18" s="41">
        <v>186.78618828257152</v>
      </c>
      <c r="AR18" s="41">
        <v>67.101914869409597</v>
      </c>
    </row>
    <row r="19" spans="1:44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N19" s="41">
        <v>-0.74699999999995725</v>
      </c>
      <c r="O19" s="41">
        <v>-0.74699999999995725</v>
      </c>
      <c r="P19" s="41">
        <v>-0.74699999999995725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W19" s="41">
        <v>1.0000000000331966E-3</v>
      </c>
      <c r="X19" s="41">
        <v>1.0000000000331966E-3</v>
      </c>
      <c r="Y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D19" s="41">
        <v>1.0000000000331966E-3</v>
      </c>
      <c r="AE19" s="41">
        <v>1.0000000000331966E-3</v>
      </c>
      <c r="AF19" s="41">
        <v>1.0000000000331966E-3</v>
      </c>
      <c r="AG19" s="41">
        <v>1.0000000000331966E-3</v>
      </c>
      <c r="AH19" s="41">
        <v>1.0000000000331966E-3</v>
      </c>
      <c r="AI19" s="41">
        <v>1.0000000000331966E-3</v>
      </c>
      <c r="AJ19" s="41">
        <v>1.0000000000331966E-3</v>
      </c>
      <c r="AK19" s="41">
        <v>1.0000000000331966E-3</v>
      </c>
      <c r="AM19" s="41">
        <v>1.0000000000331966E-3</v>
      </c>
      <c r="AN19" s="41">
        <v>1.0000000000331966E-3</v>
      </c>
      <c r="AO19" s="41">
        <v>1.0000000000331966E-3</v>
      </c>
      <c r="AP19" s="41">
        <v>1.0000000000331966E-3</v>
      </c>
      <c r="AQ19" s="41">
        <v>1.0000000000331966E-3</v>
      </c>
      <c r="AR19" s="41">
        <v>1.0000000000331966E-3</v>
      </c>
    </row>
    <row r="20" spans="1:44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N20" s="41">
        <v>-6.7161119999999954</v>
      </c>
      <c r="O20" s="41">
        <v>-4.7321141999999838</v>
      </c>
      <c r="P20" s="41">
        <v>-4.7321141999999838</v>
      </c>
      <c r="R20" s="41">
        <v>0.5351750000000095</v>
      </c>
      <c r="S20" s="41">
        <v>0.5351750000000095</v>
      </c>
      <c r="T20" s="41">
        <v>0.5351750000000095</v>
      </c>
      <c r="U20" s="41">
        <v>0.5351750000000095</v>
      </c>
      <c r="V20" s="41">
        <v>0.5351750000000095</v>
      </c>
      <c r="W20" s="41">
        <v>-6.8415809999999908</v>
      </c>
      <c r="X20" s="41">
        <v>-6.6824569999999994</v>
      </c>
      <c r="Y20" s="41">
        <v>-6.7161119999999954</v>
      </c>
      <c r="Z20" s="41">
        <v>-6.7161119999999954</v>
      </c>
      <c r="AA20" s="41">
        <v>-4.7321141999999838</v>
      </c>
      <c r="AB20" s="41">
        <v>-4.7321141999999838</v>
      </c>
      <c r="AD20" s="41">
        <v>0.5351750000000095</v>
      </c>
      <c r="AE20" s="41">
        <v>0.5351750000000095</v>
      </c>
      <c r="AF20" s="41">
        <v>-6.8415809999999908</v>
      </c>
      <c r="AG20" s="41">
        <v>-6.6824569999999994</v>
      </c>
      <c r="AH20" s="41">
        <v>-6.7161119999999954</v>
      </c>
      <c r="AI20" s="41">
        <v>-6.7161119999999954</v>
      </c>
      <c r="AJ20" s="41">
        <v>-4.7321141999999838</v>
      </c>
      <c r="AK20" s="41">
        <v>-4.7321141999999838</v>
      </c>
      <c r="AM20" s="41">
        <v>-6.8415809999999908</v>
      </c>
      <c r="AN20" s="41">
        <v>-6.6824569999999994</v>
      </c>
      <c r="AO20" s="41">
        <v>-6.7161119999999954</v>
      </c>
      <c r="AP20" s="41">
        <v>-6.7161119999999954</v>
      </c>
      <c r="AQ20" s="41">
        <v>-4.7321141999999838</v>
      </c>
      <c r="AR20" s="41">
        <v>-4.7321141999999838</v>
      </c>
    </row>
    <row r="21" spans="1:44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N21" s="41">
        <v>-82.141705999999999</v>
      </c>
      <c r="O21" s="41">
        <v>-81.167520020000012</v>
      </c>
      <c r="P21" s="41">
        <v>-81.167520020000012</v>
      </c>
      <c r="R21" s="41">
        <v>7.1804138563741446</v>
      </c>
      <c r="S21" s="41">
        <v>-3.1086267249999935</v>
      </c>
      <c r="T21" s="41">
        <v>-25.013706000000013</v>
      </c>
      <c r="U21" s="41">
        <v>-24.359705999999989</v>
      </c>
      <c r="V21" s="41">
        <v>-31.052706000000001</v>
      </c>
      <c r="W21" s="41">
        <v>-43.214706000000007</v>
      </c>
      <c r="X21" s="41">
        <v>-43.214706000000007</v>
      </c>
      <c r="Y21" s="41">
        <v>-32.149706000000009</v>
      </c>
      <c r="Z21" s="41">
        <v>-32.460705999999988</v>
      </c>
      <c r="AA21" s="41">
        <v>-31.48652002</v>
      </c>
      <c r="AB21" s="41">
        <v>-31.48652002</v>
      </c>
      <c r="AD21" s="41">
        <v>-24.459705999999983</v>
      </c>
      <c r="AE21" s="41">
        <v>-31.152705999999995</v>
      </c>
      <c r="AF21" s="41">
        <v>-43.314706000000001</v>
      </c>
      <c r="AG21" s="41">
        <v>-43.314706000000001</v>
      </c>
      <c r="AH21" s="41">
        <v>-32.249706000000003</v>
      </c>
      <c r="AI21" s="41">
        <v>-32.560705999999982</v>
      </c>
      <c r="AJ21" s="41">
        <v>-31.586520019999995</v>
      </c>
      <c r="AK21" s="41">
        <v>-31.586520019999995</v>
      </c>
      <c r="AM21" s="41">
        <v>-43.664705999999995</v>
      </c>
      <c r="AN21" s="41">
        <v>-43.664705999999995</v>
      </c>
      <c r="AO21" s="41">
        <v>-32.599705999999998</v>
      </c>
      <c r="AP21" s="41">
        <v>-32.910705999999976</v>
      </c>
      <c r="AQ21" s="41">
        <v>-31.936520019999989</v>
      </c>
      <c r="AR21" s="41">
        <v>-31.936520019999989</v>
      </c>
    </row>
    <row r="22" spans="1:44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N22" s="41">
        <v>1.1127330000000057</v>
      </c>
      <c r="O22" s="41">
        <v>-2.4974633100000005</v>
      </c>
      <c r="P22" s="41">
        <v>-2.4974633100000005</v>
      </c>
      <c r="R22" s="41">
        <v>2.2498553037149236</v>
      </c>
      <c r="S22" s="41">
        <v>4.3691570898796215</v>
      </c>
      <c r="T22" s="41">
        <v>3.3777329999999921</v>
      </c>
      <c r="U22" s="41">
        <v>2.0737329999999901</v>
      </c>
      <c r="V22" s="41">
        <v>4.2737329999999787</v>
      </c>
      <c r="W22" s="41">
        <v>3.2597329999999829</v>
      </c>
      <c r="X22" s="41">
        <v>3.2597329999999971</v>
      </c>
      <c r="Y22" s="41">
        <v>2.0057330000000064</v>
      </c>
      <c r="Z22" s="41">
        <v>1.1127330000000057</v>
      </c>
      <c r="AA22" s="41">
        <v>-2.4974633100000005</v>
      </c>
      <c r="AB22" s="41">
        <v>-2.4974633100000005</v>
      </c>
      <c r="AD22" s="41">
        <v>20.190732999999994</v>
      </c>
      <c r="AE22" s="41">
        <v>22.390732999999983</v>
      </c>
      <c r="AF22" s="41">
        <v>21.376732999999987</v>
      </c>
      <c r="AG22" s="41">
        <v>21.376733000000002</v>
      </c>
      <c r="AH22" s="41">
        <v>20.122733000000011</v>
      </c>
      <c r="AI22" s="41">
        <v>19.22973300000001</v>
      </c>
      <c r="AJ22" s="41">
        <v>15.619536690000004</v>
      </c>
      <c r="AK22" s="41">
        <v>15.619536690000004</v>
      </c>
      <c r="AM22" s="41">
        <v>21.32373299999999</v>
      </c>
      <c r="AN22" s="41">
        <v>21.323733000000004</v>
      </c>
      <c r="AO22" s="41">
        <v>20.069733000000014</v>
      </c>
      <c r="AP22" s="41">
        <v>19.176733000000013</v>
      </c>
      <c r="AQ22" s="41">
        <v>15.566536690000007</v>
      </c>
      <c r="AR22" s="41">
        <v>15.566536690000007</v>
      </c>
    </row>
    <row r="23" spans="1:44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N23" s="41">
        <v>3.5975040000000149</v>
      </c>
      <c r="O23" s="41">
        <v>7.9228350800000271</v>
      </c>
      <c r="P23" s="41">
        <v>7.9228350800000271</v>
      </c>
      <c r="R23" s="41">
        <v>1.6335039999999594</v>
      </c>
      <c r="S23" s="41">
        <v>-0.8204960000000483</v>
      </c>
      <c r="T23" s="41">
        <v>-0.8204960000000483</v>
      </c>
      <c r="U23" s="41">
        <v>0.95950399999998126</v>
      </c>
      <c r="V23" s="41">
        <v>5.7005039999999667</v>
      </c>
      <c r="W23" s="41">
        <v>5.7005039999999667</v>
      </c>
      <c r="X23" s="41">
        <v>5.0395039999999653</v>
      </c>
      <c r="Y23" s="41">
        <v>5.496503999999959</v>
      </c>
      <c r="Z23" s="41">
        <v>0.71450399999997671</v>
      </c>
      <c r="AA23" s="41">
        <v>5.0398350799999889</v>
      </c>
      <c r="AB23" s="41">
        <v>5.0398350799999889</v>
      </c>
      <c r="AD23" s="41">
        <v>-9.8784959999999842</v>
      </c>
      <c r="AE23" s="41">
        <v>-5.1374959999999987</v>
      </c>
      <c r="AF23" s="41">
        <v>-5.1374959999999987</v>
      </c>
      <c r="AG23" s="41">
        <v>-5.7984960000000001</v>
      </c>
      <c r="AH23" s="41">
        <v>-5.3414960000000065</v>
      </c>
      <c r="AI23" s="41">
        <v>-10.123495999999989</v>
      </c>
      <c r="AJ23" s="41">
        <v>-5.7981649199999765</v>
      </c>
      <c r="AK23" s="41">
        <v>-5.7981649199999765</v>
      </c>
      <c r="AM23" s="41">
        <v>-4.3604960000000119</v>
      </c>
      <c r="AN23" s="41">
        <v>-5.0214960000000133</v>
      </c>
      <c r="AO23" s="41">
        <v>-4.5644960000000196</v>
      </c>
      <c r="AP23" s="41">
        <v>-9.3464960000000019</v>
      </c>
      <c r="AQ23" s="41">
        <v>-5.0211649199999897</v>
      </c>
      <c r="AR23" s="41">
        <v>-5.0211649199999897</v>
      </c>
    </row>
    <row r="24" spans="1:44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N24" s="39">
        <v>-101.68981755457571</v>
      </c>
      <c r="O24" s="39">
        <v>-121.96154888617093</v>
      </c>
      <c r="P24" s="39">
        <v>-122.85179264617182</v>
      </c>
      <c r="R24" s="39">
        <v>54.242937249040551</v>
      </c>
      <c r="S24" s="39">
        <v>-13.184087277979415</v>
      </c>
      <c r="T24" s="39">
        <v>-7.9903442779796023</v>
      </c>
      <c r="U24" s="39">
        <v>-8.0099132779796491</v>
      </c>
      <c r="V24" s="39">
        <v>-120.24318750436578</v>
      </c>
      <c r="W24" s="39">
        <v>-107.07345108519439</v>
      </c>
      <c r="X24" s="39">
        <v>-167.39836182158251</v>
      </c>
      <c r="Y24" s="39">
        <v>-145.11371356719246</v>
      </c>
      <c r="Z24" s="39">
        <v>-134.95471356719281</v>
      </c>
      <c r="AA24" s="39">
        <v>-155.22644489878803</v>
      </c>
      <c r="AB24" s="39">
        <v>-156.11668865878892</v>
      </c>
      <c r="AD24" s="39">
        <v>-0.11667299665350583</v>
      </c>
      <c r="AE24" s="39">
        <v>-112.34994722303963</v>
      </c>
      <c r="AF24" s="39">
        <v>-99.180210803868249</v>
      </c>
      <c r="AG24" s="39">
        <v>-159.50512154025637</v>
      </c>
      <c r="AH24" s="39">
        <v>-137.22047328586632</v>
      </c>
      <c r="AI24" s="39">
        <v>-127.06147328586667</v>
      </c>
      <c r="AJ24" s="39">
        <v>-147.33320461746189</v>
      </c>
      <c r="AK24" s="39">
        <v>-148.22344837746277</v>
      </c>
      <c r="AM24" s="39">
        <v>27.130072000782093</v>
      </c>
      <c r="AN24" s="39">
        <v>-33.482755814671691</v>
      </c>
      <c r="AO24" s="39">
        <v>-11.198107560281642</v>
      </c>
      <c r="AP24" s="39">
        <v>-1.039107560281991</v>
      </c>
      <c r="AQ24" s="39">
        <v>-21.310838891877211</v>
      </c>
      <c r="AR24" s="39">
        <v>-22.201082651878096</v>
      </c>
    </row>
    <row r="25" spans="1:44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N25" s="41">
        <v>-231.84614185284408</v>
      </c>
      <c r="O25" s="41">
        <v>-237.49051984738253</v>
      </c>
      <c r="P25" s="41">
        <v>-237.49051984738253</v>
      </c>
      <c r="R25" s="41">
        <v>6.0000000001309672E-2</v>
      </c>
      <c r="S25" s="41">
        <v>-66.895000000000437</v>
      </c>
      <c r="T25" s="41">
        <v>-66.895000000000437</v>
      </c>
      <c r="U25" s="41">
        <v>-66.895000000000437</v>
      </c>
      <c r="V25" s="41">
        <v>-172.13170008581437</v>
      </c>
      <c r="W25" s="41">
        <v>-161.13133338346233</v>
      </c>
      <c r="X25" s="41">
        <v>-222.30000911985007</v>
      </c>
      <c r="Y25" s="41">
        <v>-200.12203786546161</v>
      </c>
      <c r="Z25" s="41">
        <v>-200.12203786546161</v>
      </c>
      <c r="AA25" s="41">
        <v>-205.76641586000005</v>
      </c>
      <c r="AB25" s="41">
        <v>-205.76641586000005</v>
      </c>
      <c r="AD25" s="41">
        <v>-40.58975971867585</v>
      </c>
      <c r="AE25" s="41">
        <v>-145.82645980448979</v>
      </c>
      <c r="AF25" s="41">
        <v>-134.82609310213775</v>
      </c>
      <c r="AG25" s="41">
        <v>-195.99476883852549</v>
      </c>
      <c r="AH25" s="41">
        <v>-173.81679758413702</v>
      </c>
      <c r="AI25" s="41">
        <v>-173.81679758413702</v>
      </c>
      <c r="AJ25" s="41">
        <v>-179.46117557867547</v>
      </c>
      <c r="AK25" s="41">
        <v>-179.46117557867547</v>
      </c>
      <c r="AM25" s="41">
        <v>18.050189702513308</v>
      </c>
      <c r="AN25" s="41">
        <v>-43.406403112938278</v>
      </c>
      <c r="AO25" s="41">
        <v>-21.228431858549811</v>
      </c>
      <c r="AP25" s="41">
        <v>-21.228431858549811</v>
      </c>
      <c r="AQ25" s="41">
        <v>-26.872809853088256</v>
      </c>
      <c r="AR25" s="41">
        <v>-26.872809853088256</v>
      </c>
    </row>
    <row r="26" spans="1:44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N26" s="41">
        <v>130.15632429827065</v>
      </c>
      <c r="O26" s="41">
        <v>115.52897096121342</v>
      </c>
      <c r="P26" s="41">
        <v>114.63872720121299</v>
      </c>
      <c r="R26" s="41">
        <v>54.182937249039242</v>
      </c>
      <c r="S26" s="41">
        <v>53.710912722022385</v>
      </c>
      <c r="T26" s="41">
        <v>58.904655722022198</v>
      </c>
      <c r="U26" s="41">
        <v>58.885086722022606</v>
      </c>
      <c r="V26" s="41">
        <v>51.88851258144814</v>
      </c>
      <c r="W26" s="41">
        <v>54.057882298270215</v>
      </c>
      <c r="X26" s="41">
        <v>54.901647298270291</v>
      </c>
      <c r="Y26" s="41">
        <v>55.008324298270054</v>
      </c>
      <c r="Z26" s="41">
        <v>65.167324298270614</v>
      </c>
      <c r="AA26" s="41">
        <v>50.539970961213385</v>
      </c>
      <c r="AB26" s="41">
        <v>49.649727201212954</v>
      </c>
      <c r="AD26" s="41">
        <v>40.473086722022344</v>
      </c>
      <c r="AE26" s="41">
        <v>33.476512581447878</v>
      </c>
      <c r="AF26" s="41">
        <v>35.645882298269953</v>
      </c>
      <c r="AG26" s="41">
        <v>36.489647298270029</v>
      </c>
      <c r="AH26" s="41">
        <v>36.596324298269792</v>
      </c>
      <c r="AI26" s="41">
        <v>46.755324298270352</v>
      </c>
      <c r="AJ26" s="41">
        <v>32.127970961213123</v>
      </c>
      <c r="AK26" s="41">
        <v>31.237727201212692</v>
      </c>
      <c r="AM26" s="41">
        <v>9.0798822982701495</v>
      </c>
      <c r="AN26" s="41">
        <v>9.9236472982702253</v>
      </c>
      <c r="AO26" s="41">
        <v>10.030324298269989</v>
      </c>
      <c r="AP26" s="41">
        <v>20.189324298270549</v>
      </c>
      <c r="AQ26" s="41">
        <v>5.5619709612133192</v>
      </c>
      <c r="AR26" s="41">
        <v>4.6717272012128888</v>
      </c>
    </row>
    <row r="27" spans="1:44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176.99417269568676</v>
      </c>
      <c r="M27" s="39">
        <v>93.344293339354408</v>
      </c>
      <c r="N27" s="39">
        <v>157.01235400598216</v>
      </c>
      <c r="O27" s="39">
        <v>150.50587898598224</v>
      </c>
      <c r="P27" s="39">
        <v>111.45239026511467</v>
      </c>
      <c r="R27" s="39">
        <v>-170.0838861621578</v>
      </c>
      <c r="S27" s="39">
        <v>-95.674066371330127</v>
      </c>
      <c r="T27" s="39">
        <v>-95.674066371330127</v>
      </c>
      <c r="U27" s="39">
        <v>-48.043472371330381</v>
      </c>
      <c r="V27" s="39">
        <v>-45.917688461074704</v>
      </c>
      <c r="W27" s="39">
        <v>-21.092645445337439</v>
      </c>
      <c r="X27" s="39">
        <v>64.266172695686919</v>
      </c>
      <c r="Y27" s="39">
        <v>-19.38370666064543</v>
      </c>
      <c r="Z27" s="39">
        <v>44.284354005982323</v>
      </c>
      <c r="AA27" s="39">
        <v>37.777878985982397</v>
      </c>
      <c r="AB27" s="39">
        <v>-1.2756097348851654</v>
      </c>
      <c r="AD27" s="39">
        <v>-58.866472371330474</v>
      </c>
      <c r="AE27" s="39">
        <v>-56.740688461074797</v>
      </c>
      <c r="AF27" s="39">
        <v>-31.915645445337532</v>
      </c>
      <c r="AG27" s="39">
        <v>53.443172695686826</v>
      </c>
      <c r="AH27" s="39">
        <v>-30.206706660645523</v>
      </c>
      <c r="AI27" s="39">
        <v>33.46135400598223</v>
      </c>
      <c r="AJ27" s="39">
        <v>26.954878985982305</v>
      </c>
      <c r="AK27" s="39">
        <v>-12.098609734885258</v>
      </c>
      <c r="AM27" s="39">
        <v>-174.16064544533742</v>
      </c>
      <c r="AN27" s="39">
        <v>-88.801827304313065</v>
      </c>
      <c r="AO27" s="39">
        <v>-172.45170666064541</v>
      </c>
      <c r="AP27" s="39">
        <v>-108.78364599401766</v>
      </c>
      <c r="AQ27" s="39">
        <v>-115.29012101401759</v>
      </c>
      <c r="AR27" s="39">
        <v>-154.34360973488515</v>
      </c>
    </row>
    <row r="28" spans="1:44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N28" s="41">
        <v>238.59108575000005</v>
      </c>
      <c r="O28" s="41">
        <v>238.59108575000005</v>
      </c>
      <c r="P28" s="41">
        <v>215.63908575000005</v>
      </c>
      <c r="R28" s="41">
        <v>-48.54764299999988</v>
      </c>
      <c r="S28" s="41">
        <v>-48.54764299999988</v>
      </c>
      <c r="T28" s="41">
        <v>-48.54764299999988</v>
      </c>
      <c r="U28" s="41">
        <v>-0.91704900000013367</v>
      </c>
      <c r="V28" s="41">
        <v>60.082950999999866</v>
      </c>
      <c r="W28" s="41">
        <v>59.079598000000033</v>
      </c>
      <c r="X28" s="41">
        <v>105.99759799999993</v>
      </c>
      <c r="Y28" s="41">
        <v>122.74108575000002</v>
      </c>
      <c r="Z28" s="41">
        <v>122.74108575000002</v>
      </c>
      <c r="AA28" s="41">
        <v>122.74108575000002</v>
      </c>
      <c r="AB28" s="41">
        <v>99.789085750000027</v>
      </c>
      <c r="AD28" s="41">
        <v>-88.067049000000111</v>
      </c>
      <c r="AE28" s="41">
        <v>-27.067049000000111</v>
      </c>
      <c r="AF28" s="41">
        <v>-28.070401999999945</v>
      </c>
      <c r="AG28" s="41">
        <v>18.847597999999948</v>
      </c>
      <c r="AH28" s="41">
        <v>35.591085750000047</v>
      </c>
      <c r="AI28" s="41">
        <v>35.591085750000047</v>
      </c>
      <c r="AJ28" s="41">
        <v>35.591085750000047</v>
      </c>
      <c r="AK28" s="41">
        <v>12.639085750000049</v>
      </c>
      <c r="AM28" s="41">
        <v>-44.346402000000012</v>
      </c>
      <c r="AN28" s="41">
        <v>2.5715979999998808</v>
      </c>
      <c r="AO28" s="41">
        <v>19.31508574999998</v>
      </c>
      <c r="AP28" s="41">
        <v>19.31508574999998</v>
      </c>
      <c r="AQ28" s="41">
        <v>19.31508574999998</v>
      </c>
      <c r="AR28" s="41">
        <v>-3.636914250000018</v>
      </c>
    </row>
    <row r="29" spans="1:44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J29" s="41">
        <v>-217.92082646107485</v>
      </c>
      <c r="K29" s="41">
        <v>-192.11111644533764</v>
      </c>
      <c r="L29" s="41">
        <v>-153.61271230431316</v>
      </c>
      <c r="M29" s="41">
        <v>-253.40945141064572</v>
      </c>
      <c r="N29" s="41">
        <v>-189.74138974401774</v>
      </c>
      <c r="O29" s="41">
        <v>-189.74138974401774</v>
      </c>
      <c r="P29" s="41">
        <v>-188.04587846488539</v>
      </c>
      <c r="R29" s="41">
        <v>-69.832830372956323</v>
      </c>
      <c r="S29" s="41">
        <v>4.576989417871232</v>
      </c>
      <c r="T29" s="41">
        <v>4.576989417871232</v>
      </c>
      <c r="U29" s="41">
        <v>4.576989417871232</v>
      </c>
      <c r="V29" s="41">
        <v>-70.124826461074804</v>
      </c>
      <c r="W29" s="41">
        <v>-44.315116445337594</v>
      </c>
      <c r="X29" s="41">
        <v>-5.8167123043131141</v>
      </c>
      <c r="Y29" s="41">
        <v>-105.61345141064567</v>
      </c>
      <c r="Z29" s="41">
        <v>-41.945389744017689</v>
      </c>
      <c r="AA29" s="41">
        <v>-41.945389744017689</v>
      </c>
      <c r="AB29" s="41">
        <v>-40.249878464885342</v>
      </c>
      <c r="AD29" s="41">
        <v>80.90398941787123</v>
      </c>
      <c r="AE29" s="41">
        <v>6.2021735389251944</v>
      </c>
      <c r="AF29" s="41">
        <v>32.011883554662404</v>
      </c>
      <c r="AG29" s="41">
        <v>70.510287695686884</v>
      </c>
      <c r="AH29" s="41">
        <v>-29.286451410645668</v>
      </c>
      <c r="AI29" s="41">
        <v>34.381610255982309</v>
      </c>
      <c r="AJ29" s="41">
        <v>34.381610255982309</v>
      </c>
      <c r="AK29" s="41">
        <v>36.077121535114657</v>
      </c>
      <c r="AM29" s="41">
        <v>-93.957116445337533</v>
      </c>
      <c r="AN29" s="41">
        <v>-55.458712304313053</v>
      </c>
      <c r="AO29" s="41">
        <v>-155.25545141064561</v>
      </c>
      <c r="AP29" s="41">
        <v>-91.587389744017628</v>
      </c>
      <c r="AQ29" s="41">
        <v>-91.587389744017628</v>
      </c>
      <c r="AR29" s="41">
        <v>-89.891878464885281</v>
      </c>
    </row>
    <row r="30" spans="1:44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N30" s="41">
        <v>213.82400000000001</v>
      </c>
      <c r="O30" s="41">
        <v>213.82400000000001</v>
      </c>
      <c r="P30" s="41">
        <v>213.82400000000001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</row>
    <row r="31" spans="1:44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N31" s="41">
        <v>-105.66134200000002</v>
      </c>
      <c r="O31" s="41">
        <v>-112.16781702000003</v>
      </c>
      <c r="P31" s="41">
        <v>-129.96481702</v>
      </c>
      <c r="R31" s="41">
        <v>-51.70341278920165</v>
      </c>
      <c r="S31" s="41">
        <v>-51.70341278920165</v>
      </c>
      <c r="T31" s="41">
        <v>-51.70341278920165</v>
      </c>
      <c r="U31" s="41">
        <v>-51.70341278920165</v>
      </c>
      <c r="V31" s="41">
        <v>-35.875813000000001</v>
      </c>
      <c r="W31" s="41">
        <v>-35.857126999999998</v>
      </c>
      <c r="X31" s="41">
        <v>-35.914712999999999</v>
      </c>
      <c r="Y31" s="41">
        <v>-36.511341000000002</v>
      </c>
      <c r="Z31" s="41">
        <v>-36.511342000000006</v>
      </c>
      <c r="AA31" s="41">
        <v>-43.017817020000024</v>
      </c>
      <c r="AB31" s="41">
        <v>-60.814817019999992</v>
      </c>
      <c r="AD31" s="41">
        <v>-51.70341278920165</v>
      </c>
      <c r="AE31" s="41">
        <v>-35.875813000000001</v>
      </c>
      <c r="AF31" s="41">
        <v>-35.857126999999998</v>
      </c>
      <c r="AG31" s="41">
        <v>-35.914712999999999</v>
      </c>
      <c r="AH31" s="41">
        <v>-36.511341000000002</v>
      </c>
      <c r="AI31" s="41">
        <v>-36.511342000000006</v>
      </c>
      <c r="AJ31" s="41">
        <v>-43.017817020000024</v>
      </c>
      <c r="AK31" s="41">
        <v>-60.814817019999992</v>
      </c>
      <c r="AM31" s="41">
        <v>-35.857126999999998</v>
      </c>
      <c r="AN31" s="41">
        <v>-35.914712999999999</v>
      </c>
      <c r="AO31" s="41">
        <v>-36.511341000000002</v>
      </c>
      <c r="AP31" s="41">
        <v>-36.511342000000006</v>
      </c>
      <c r="AQ31" s="41">
        <v>-43.017817020000024</v>
      </c>
      <c r="AR31" s="41">
        <v>-60.814817019999992</v>
      </c>
    </row>
    <row r="32" spans="1:44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J32" s="39">
        <v>335.74403562873704</v>
      </c>
      <c r="K32" s="39">
        <v>425.23038012403049</v>
      </c>
      <c r="L32" s="39">
        <v>532.31517662177794</v>
      </c>
      <c r="M32" s="39">
        <v>396.31410484286971</v>
      </c>
      <c r="N32" s="39">
        <v>311.07860364649605</v>
      </c>
      <c r="O32" s="39">
        <v>362.44793704236872</v>
      </c>
      <c r="P32" s="39">
        <v>546.96905916563264</v>
      </c>
      <c r="R32" s="39">
        <v>-93.794352587039612</v>
      </c>
      <c r="S32" s="39">
        <v>-444.41500117868782</v>
      </c>
      <c r="T32" s="39">
        <v>-319.97222604268245</v>
      </c>
      <c r="U32" s="39">
        <v>-203.01832585323427</v>
      </c>
      <c r="V32" s="39">
        <v>-214.60089437126226</v>
      </c>
      <c r="W32" s="39">
        <v>-125.11454987596881</v>
      </c>
      <c r="X32" s="39">
        <v>-18.029753378221358</v>
      </c>
      <c r="Y32" s="39">
        <v>-154.03082515712958</v>
      </c>
      <c r="Z32" s="39">
        <v>-239.26632635350325</v>
      </c>
      <c r="AA32" s="39">
        <v>-187.89699295763057</v>
      </c>
      <c r="AB32" s="39">
        <v>-3.3758708343666513</v>
      </c>
      <c r="AD32" s="39">
        <v>152.51567414675446</v>
      </c>
      <c r="AE32" s="39">
        <v>140.93310562872648</v>
      </c>
      <c r="AF32" s="39">
        <v>230.41945012401993</v>
      </c>
      <c r="AG32" s="39">
        <v>337.50424662176738</v>
      </c>
      <c r="AH32" s="39">
        <v>201.50317484285915</v>
      </c>
      <c r="AI32" s="39">
        <v>116.26767364648549</v>
      </c>
      <c r="AJ32" s="39">
        <v>167.63700704235816</v>
      </c>
      <c r="AK32" s="39">
        <v>352.15812916562209</v>
      </c>
      <c r="AM32" s="39">
        <v>-425.22298476951619</v>
      </c>
      <c r="AN32" s="39">
        <v>-318.13818827176874</v>
      </c>
      <c r="AO32" s="39">
        <v>-454.13926005067697</v>
      </c>
      <c r="AP32" s="39">
        <v>-539.37476124705063</v>
      </c>
      <c r="AQ32" s="39">
        <v>-488.00542785117796</v>
      </c>
      <c r="AR32" s="39">
        <v>-303.48430572791403</v>
      </c>
    </row>
    <row r="33" spans="1:44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N33" s="41">
        <v>102.36341100000004</v>
      </c>
      <c r="O33" s="41">
        <v>102.36341100000004</v>
      </c>
      <c r="P33" s="41">
        <v>102.36341100000004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W33" s="41">
        <v>146.48634256</v>
      </c>
      <c r="X33" s="41">
        <v>146.48634256</v>
      </c>
      <c r="Y33" s="41">
        <v>146.48634256</v>
      </c>
      <c r="Z33" s="41">
        <v>146.48634256</v>
      </c>
      <c r="AA33" s="41">
        <v>146.48634256</v>
      </c>
      <c r="AB33" s="41">
        <v>146.48634256</v>
      </c>
      <c r="AD33" s="41">
        <v>146.48634256</v>
      </c>
      <c r="AE33" s="41">
        <v>146.48634256</v>
      </c>
      <c r="AF33" s="41">
        <v>146.48634256</v>
      </c>
      <c r="AG33" s="41">
        <v>146.48634256</v>
      </c>
      <c r="AH33" s="41">
        <v>146.48634256</v>
      </c>
      <c r="AI33" s="41">
        <v>146.48634256</v>
      </c>
      <c r="AJ33" s="41">
        <v>146.48634256</v>
      </c>
      <c r="AK33" s="41">
        <v>146.48634256</v>
      </c>
      <c r="AM33" s="41">
        <v>29.581600000000002</v>
      </c>
      <c r="AN33" s="41">
        <v>29.581600000000002</v>
      </c>
      <c r="AO33" s="41">
        <v>29.581600000000002</v>
      </c>
      <c r="AP33" s="41">
        <v>29.581600000000002</v>
      </c>
      <c r="AQ33" s="41">
        <v>29.581600000000002</v>
      </c>
      <c r="AR33" s="41">
        <v>29.581600000000002</v>
      </c>
    </row>
    <row r="34" spans="1:44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N34" s="41">
        <v>71.601477300004262</v>
      </c>
      <c r="O34" s="41">
        <v>71.729270576934141</v>
      </c>
      <c r="P34" s="41">
        <v>71.729270576934141</v>
      </c>
      <c r="R34" s="41">
        <v>-35.643214388609522</v>
      </c>
      <c r="S34" s="41">
        <v>-23.200474365023183</v>
      </c>
      <c r="T34" s="41">
        <v>46.369760458392193</v>
      </c>
      <c r="U34" s="41">
        <v>53.658481314592791</v>
      </c>
      <c r="V34" s="41">
        <v>28.869290840117174</v>
      </c>
      <c r="W34" s="41">
        <v>5.8992386205281946</v>
      </c>
      <c r="X34" s="41">
        <v>-3.7700750854146463</v>
      </c>
      <c r="Y34" s="41">
        <v>67.218947199999093</v>
      </c>
      <c r="Z34" s="41">
        <v>67.21894720000455</v>
      </c>
      <c r="AA34" s="41">
        <v>67.346740476934428</v>
      </c>
      <c r="AB34" s="41">
        <v>67.346740476934428</v>
      </c>
      <c r="AD34" s="41">
        <v>15.576481314592456</v>
      </c>
      <c r="AE34" s="41">
        <v>-9.2127091598831612</v>
      </c>
      <c r="AF34" s="41">
        <v>-32.18276137947214</v>
      </c>
      <c r="AG34" s="41">
        <v>-41.852075085414981</v>
      </c>
      <c r="AH34" s="41">
        <v>29.136947199998758</v>
      </c>
      <c r="AI34" s="41">
        <v>29.136947200004215</v>
      </c>
      <c r="AJ34" s="41">
        <v>29.264740476934094</v>
      </c>
      <c r="AK34" s="41">
        <v>29.264740476934094</v>
      </c>
      <c r="AM34" s="41">
        <v>-108.87913827947159</v>
      </c>
      <c r="AN34" s="41">
        <v>-118.54845198541443</v>
      </c>
      <c r="AO34" s="41">
        <v>-47.559429700000692</v>
      </c>
      <c r="AP34" s="41">
        <v>-47.559429699995235</v>
      </c>
      <c r="AQ34" s="41">
        <v>-47.431636423065356</v>
      </c>
      <c r="AR34" s="41">
        <v>-47.431636423065356</v>
      </c>
    </row>
    <row r="35" spans="1:44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J35" s="41">
        <v>726.00108468512144</v>
      </c>
      <c r="K35" s="41">
        <v>830.50761302743285</v>
      </c>
      <c r="L35" s="41">
        <v>866.36632098970085</v>
      </c>
      <c r="M35" s="41">
        <v>780.3080266666675</v>
      </c>
      <c r="N35" s="41">
        <v>780.94161367666538</v>
      </c>
      <c r="O35" s="41">
        <v>785.1106074466652</v>
      </c>
      <c r="P35" s="41">
        <v>602.24760744666673</v>
      </c>
      <c r="R35" s="41">
        <v>211.51844047879922</v>
      </c>
      <c r="S35" s="41">
        <v>221.78987382363812</v>
      </c>
      <c r="T35" s="41">
        <v>231.39601763614337</v>
      </c>
      <c r="U35" s="41">
        <v>281.38946349142907</v>
      </c>
      <c r="V35" s="41">
        <v>391.06252712512151</v>
      </c>
      <c r="W35" s="41">
        <v>495.56905546743292</v>
      </c>
      <c r="X35" s="41">
        <v>531.42776342970092</v>
      </c>
      <c r="Y35" s="41">
        <v>445.36946910666757</v>
      </c>
      <c r="Z35" s="41">
        <v>446.00305611666545</v>
      </c>
      <c r="AA35" s="41">
        <v>450.17204988666526</v>
      </c>
      <c r="AB35" s="41">
        <v>267.3090498866668</v>
      </c>
      <c r="AD35" s="41">
        <v>37.086463491429186</v>
      </c>
      <c r="AE35" s="41">
        <v>146.75952712512162</v>
      </c>
      <c r="AF35" s="41">
        <v>251.26605546743303</v>
      </c>
      <c r="AG35" s="41">
        <v>287.12476342970103</v>
      </c>
      <c r="AH35" s="41">
        <v>201.06646910666768</v>
      </c>
      <c r="AI35" s="41">
        <v>201.70005611666556</v>
      </c>
      <c r="AJ35" s="41">
        <v>205.86904988666538</v>
      </c>
      <c r="AK35" s="41">
        <v>23.006049886666915</v>
      </c>
      <c r="AM35" s="41">
        <v>90.620633027432632</v>
      </c>
      <c r="AN35" s="41">
        <v>126.47934098970063</v>
      </c>
      <c r="AO35" s="41">
        <v>40.42104666666728</v>
      </c>
      <c r="AP35" s="41">
        <v>41.054633676665162</v>
      </c>
      <c r="AQ35" s="41">
        <v>45.223627446664977</v>
      </c>
      <c r="AR35" s="41">
        <v>-137.63937255333349</v>
      </c>
    </row>
    <row r="36" spans="1:44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J36" s="41">
        <v>189.19885754206643</v>
      </c>
      <c r="K36" s="41">
        <v>165.9590506409304</v>
      </c>
      <c r="L36" s="41">
        <v>170.28455581640742</v>
      </c>
      <c r="M36" s="41">
        <v>121.03722024692138</v>
      </c>
      <c r="N36" s="41">
        <v>116.45700699918916</v>
      </c>
      <c r="O36" s="41">
        <v>114.57163999918907</v>
      </c>
      <c r="P36" s="41">
        <v>54.187355252030784</v>
      </c>
      <c r="R36" s="41">
        <v>134.00278348034885</v>
      </c>
      <c r="S36" s="41">
        <v>167.77144547097805</v>
      </c>
      <c r="T36" s="41">
        <v>183.56517520831312</v>
      </c>
      <c r="U36" s="41">
        <v>177.02952693351381</v>
      </c>
      <c r="V36" s="41">
        <v>207.36285754206619</v>
      </c>
      <c r="W36" s="41">
        <v>184.12305064093016</v>
      </c>
      <c r="X36" s="41">
        <v>188.44855581640718</v>
      </c>
      <c r="Y36" s="41">
        <v>139.20122024692114</v>
      </c>
      <c r="Z36" s="41">
        <v>134.62100699918892</v>
      </c>
      <c r="AA36" s="41">
        <v>132.73563999918883</v>
      </c>
      <c r="AB36" s="41">
        <v>72.351355252030544</v>
      </c>
      <c r="AD36" s="41">
        <v>163.69252693351382</v>
      </c>
      <c r="AE36" s="41">
        <v>194.02585754206621</v>
      </c>
      <c r="AF36" s="41">
        <v>170.78605064093017</v>
      </c>
      <c r="AG36" s="41">
        <v>175.11155581640719</v>
      </c>
      <c r="AH36" s="41">
        <v>125.86422024692115</v>
      </c>
      <c r="AI36" s="41">
        <v>121.28400699918893</v>
      </c>
      <c r="AJ36" s="41">
        <v>119.39863999918884</v>
      </c>
      <c r="AK36" s="41">
        <v>59.014355252030555</v>
      </c>
      <c r="AM36" s="41">
        <v>129.83905064093028</v>
      </c>
      <c r="AN36" s="41">
        <v>134.1645558164073</v>
      </c>
      <c r="AO36" s="41">
        <v>84.917220246921261</v>
      </c>
      <c r="AP36" s="41">
        <v>80.337006999189043</v>
      </c>
      <c r="AQ36" s="41">
        <v>78.451639999188956</v>
      </c>
      <c r="AR36" s="41">
        <v>18.067355252030666</v>
      </c>
    </row>
    <row r="37" spans="1:44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N37" s="41">
        <v>-7.4709999999990941</v>
      </c>
      <c r="O37" s="41">
        <v>-7.5799999999994725</v>
      </c>
      <c r="P37" s="41">
        <v>-7.5799999999994725</v>
      </c>
      <c r="R37" s="41">
        <v>24.425000000000637</v>
      </c>
      <c r="S37" s="41">
        <v>24.425000000000637</v>
      </c>
      <c r="T37" s="41">
        <v>24.425000000000637</v>
      </c>
      <c r="U37" s="41">
        <v>6.1670000000008258</v>
      </c>
      <c r="V37" s="41">
        <v>15.509000000000469</v>
      </c>
      <c r="W37" s="41">
        <v>-13.161999999999352</v>
      </c>
      <c r="X37" s="41">
        <v>-16.134999999999309</v>
      </c>
      <c r="Y37" s="41">
        <v>-6.1609999999996035</v>
      </c>
      <c r="Z37" s="41">
        <v>-10.511999999999261</v>
      </c>
      <c r="AA37" s="41">
        <v>-10.62099999999964</v>
      </c>
      <c r="AB37" s="41">
        <v>-10.62099999999964</v>
      </c>
      <c r="AD37" s="41">
        <v>5.4510000000000218</v>
      </c>
      <c r="AE37" s="41">
        <v>14.792999999999665</v>
      </c>
      <c r="AF37" s="41">
        <v>-13.878000000000156</v>
      </c>
      <c r="AG37" s="41">
        <v>-16.851000000000113</v>
      </c>
      <c r="AH37" s="41">
        <v>-6.8770000000004075</v>
      </c>
      <c r="AI37" s="41">
        <v>-11.228000000000065</v>
      </c>
      <c r="AJ37" s="41">
        <v>-11.337000000000444</v>
      </c>
      <c r="AK37" s="41">
        <v>-11.337000000000444</v>
      </c>
      <c r="AM37" s="41">
        <v>-13.632999999999356</v>
      </c>
      <c r="AN37" s="41">
        <v>-16.605999999999312</v>
      </c>
      <c r="AO37" s="41">
        <v>-6.6319999999996071</v>
      </c>
      <c r="AP37" s="41">
        <v>-10.982999999999265</v>
      </c>
      <c r="AQ37" s="41">
        <v>-11.091999999999643</v>
      </c>
      <c r="AR37" s="41">
        <v>-11.091999999999643</v>
      </c>
    </row>
    <row r="38" spans="1:44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J38" s="41">
        <v>-1214.9656598967103</v>
      </c>
      <c r="K38" s="41">
        <v>-1148.8296181428586</v>
      </c>
      <c r="L38" s="41">
        <v>-1086.815755851997</v>
      </c>
      <c r="M38" s="41">
        <v>-1034.9232476443231</v>
      </c>
      <c r="N38" s="41">
        <v>-1001.8047254025068</v>
      </c>
      <c r="O38" s="41">
        <v>-1001.0444627300012</v>
      </c>
      <c r="P38" s="41">
        <v>-988.11263583000255</v>
      </c>
      <c r="R38" s="41">
        <v>-835.21620757657183</v>
      </c>
      <c r="S38" s="41">
        <v>-1051.6575059914903</v>
      </c>
      <c r="T38" s="41">
        <v>-1056.9695889914892</v>
      </c>
      <c r="U38" s="41">
        <v>-1016.92958693539</v>
      </c>
      <c r="V38" s="41">
        <v>-1196.0246598967096</v>
      </c>
      <c r="W38" s="41">
        <v>-1129.8886181428579</v>
      </c>
      <c r="X38" s="41">
        <v>-1067.8747558519963</v>
      </c>
      <c r="Y38" s="41">
        <v>-1015.9822476443223</v>
      </c>
      <c r="Z38" s="41">
        <v>-982.86372540250613</v>
      </c>
      <c r="AA38" s="41">
        <v>-982.1034627300005</v>
      </c>
      <c r="AB38" s="41">
        <v>-969.17163583000183</v>
      </c>
      <c r="AD38" s="41">
        <v>-917.08458693538978</v>
      </c>
      <c r="AE38" s="41">
        <v>-1096.1796598967094</v>
      </c>
      <c r="AF38" s="41">
        <v>-1030.0436181428577</v>
      </c>
      <c r="AG38" s="41">
        <v>-968.02975585199601</v>
      </c>
      <c r="AH38" s="41">
        <v>-916.13724764432209</v>
      </c>
      <c r="AI38" s="41">
        <v>-883.01872540250588</v>
      </c>
      <c r="AJ38" s="41">
        <v>-882.25846273000025</v>
      </c>
      <c r="AK38" s="41">
        <v>-869.32663583000158</v>
      </c>
      <c r="AM38" s="41">
        <v>-1007.4836181428564</v>
      </c>
      <c r="AN38" s="41">
        <v>-945.46975585199471</v>
      </c>
      <c r="AO38" s="41">
        <v>-893.57724764432078</v>
      </c>
      <c r="AP38" s="41">
        <v>-860.45872540250457</v>
      </c>
      <c r="AQ38" s="41">
        <v>-859.69846272999894</v>
      </c>
      <c r="AR38" s="41">
        <v>-846.76663583000027</v>
      </c>
    </row>
    <row r="39" spans="1:44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N39" s="41">
        <v>-132.63399999999999</v>
      </c>
      <c r="O39" s="41">
        <v>-132.63399999999999</v>
      </c>
      <c r="P39" s="41">
        <v>-132.63399999999999</v>
      </c>
      <c r="R39" s="41">
        <v>-0.81515166437853281</v>
      </c>
      <c r="S39" s="41">
        <v>-0.81515166437853281</v>
      </c>
      <c r="T39" s="41">
        <v>-0.81515166437853281</v>
      </c>
      <c r="U39" s="41">
        <v>-58.687692231994902</v>
      </c>
      <c r="V39" s="41">
        <v>-58.687692231994902</v>
      </c>
      <c r="W39" s="41">
        <v>-132.63399999999999</v>
      </c>
      <c r="X39" s="41">
        <v>-132.63399999999999</v>
      </c>
      <c r="Y39" s="41">
        <v>-132.63399999999999</v>
      </c>
      <c r="Z39" s="41">
        <v>-132.63399999999999</v>
      </c>
      <c r="AA39" s="41">
        <v>-132.63399999999999</v>
      </c>
      <c r="AB39" s="41">
        <v>-132.63399999999999</v>
      </c>
      <c r="AD39" s="41">
        <v>73.946307768005084</v>
      </c>
      <c r="AE39" s="41">
        <v>73.946307768005084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</row>
    <row r="40" spans="1:44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J40" s="41">
        <v>119.70330335477092</v>
      </c>
      <c r="K40" s="41">
        <v>239.04559910904368</v>
      </c>
      <c r="L40" s="41">
        <v>250.67420229999584</v>
      </c>
      <c r="M40" s="41">
        <v>270.31958884528399</v>
      </c>
      <c r="N40" s="41">
        <v>294.02358691528616</v>
      </c>
      <c r="O40" s="41">
        <v>340.34128019172249</v>
      </c>
      <c r="P40" s="41">
        <v>228.34331526999745</v>
      </c>
      <c r="R40" s="41">
        <v>8.0804579169930548</v>
      </c>
      <c r="S40" s="41">
        <v>-147.62745315114216</v>
      </c>
      <c r="T40" s="41">
        <v>-169.15439110890952</v>
      </c>
      <c r="U40" s="41">
        <v>-129.54656154028385</v>
      </c>
      <c r="V40" s="41">
        <v>-155.59847054522947</v>
      </c>
      <c r="W40" s="41">
        <v>-36.25617479095672</v>
      </c>
      <c r="X40" s="41">
        <v>-24.627571600004558</v>
      </c>
      <c r="Y40" s="41">
        <v>-4.9821850547164104</v>
      </c>
      <c r="Z40" s="41">
        <v>18.721813015285761</v>
      </c>
      <c r="AA40" s="41">
        <v>65.039506291722091</v>
      </c>
      <c r="AB40" s="41">
        <v>-46.958458630002951</v>
      </c>
      <c r="AD40" s="41">
        <v>321.8654384597105</v>
      </c>
      <c r="AE40" s="41">
        <v>295.81352945476488</v>
      </c>
      <c r="AF40" s="41">
        <v>415.15582520903763</v>
      </c>
      <c r="AG40" s="41">
        <v>426.78442839998979</v>
      </c>
      <c r="AH40" s="41">
        <v>446.42981494527794</v>
      </c>
      <c r="AI40" s="41">
        <v>470.13381301528011</v>
      </c>
      <c r="AJ40" s="41">
        <v>516.45150629171644</v>
      </c>
      <c r="AK40" s="41">
        <v>404.4535413699914</v>
      </c>
      <c r="AM40" s="41">
        <v>392.01393221549574</v>
      </c>
      <c r="AN40" s="41">
        <v>403.64253540644791</v>
      </c>
      <c r="AO40" s="41">
        <v>423.28792195173605</v>
      </c>
      <c r="AP40" s="41">
        <v>446.99192002173822</v>
      </c>
      <c r="AQ40" s="41">
        <v>493.30961329817455</v>
      </c>
      <c r="AR40" s="41">
        <v>381.31164837644951</v>
      </c>
    </row>
    <row r="41" spans="1:44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659.55863364021093</v>
      </c>
      <c r="L41" s="41">
        <v>687.7093626428707</v>
      </c>
      <c r="M41" s="41">
        <v>687.36675451463225</v>
      </c>
      <c r="N41" s="41">
        <v>570.3195412178577</v>
      </c>
      <c r="O41" s="41">
        <v>572.30849861785828</v>
      </c>
      <c r="P41" s="41">
        <v>1099.1430435100019</v>
      </c>
      <c r="R41" s="41">
        <v>621.43955491453062</v>
      </c>
      <c r="S41" s="41">
        <v>586.48528044688715</v>
      </c>
      <c r="T41" s="41">
        <v>616.31175585571691</v>
      </c>
      <c r="U41" s="41">
        <v>604.75724284236935</v>
      </c>
      <c r="V41" s="41">
        <v>682.7685945443252</v>
      </c>
      <c r="W41" s="41">
        <v>601.9636336402109</v>
      </c>
      <c r="X41" s="41">
        <v>630.11436264287067</v>
      </c>
      <c r="Y41" s="41">
        <v>629.77175451463222</v>
      </c>
      <c r="Z41" s="41">
        <v>512.72454121785768</v>
      </c>
      <c r="AA41" s="41">
        <v>514.71349861785825</v>
      </c>
      <c r="AB41" s="41">
        <v>1041.5480435100019</v>
      </c>
      <c r="AD41" s="41">
        <v>301.23424284236921</v>
      </c>
      <c r="AE41" s="41">
        <v>379.24559454432506</v>
      </c>
      <c r="AF41" s="41">
        <v>298.44063364021076</v>
      </c>
      <c r="AG41" s="41">
        <v>326.59136264287054</v>
      </c>
      <c r="AH41" s="41">
        <v>326.24875451463208</v>
      </c>
      <c r="AI41" s="41">
        <v>209.20154121785754</v>
      </c>
      <c r="AJ41" s="41">
        <v>211.19049861785811</v>
      </c>
      <c r="AK41" s="41">
        <v>738.02504351000175</v>
      </c>
      <c r="AM41" s="41">
        <v>48.237633640211016</v>
      </c>
      <c r="AN41" s="41">
        <v>76.388362642870788</v>
      </c>
      <c r="AO41" s="41">
        <v>76.045754514632335</v>
      </c>
      <c r="AP41" s="41">
        <v>-41.001458782142208</v>
      </c>
      <c r="AQ41" s="41">
        <v>-39.012501382141636</v>
      </c>
      <c r="AR41" s="41">
        <v>487.822043510002</v>
      </c>
    </row>
    <row r="42" spans="1:44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J42" s="41">
        <v>-473.76367755623812</v>
      </c>
      <c r="K42" s="41">
        <v>-458.95477167652757</v>
      </c>
      <c r="L42" s="41">
        <v>-482.12980124877265</v>
      </c>
      <c r="M42" s="41">
        <v>-619.01913772</v>
      </c>
      <c r="N42" s="41">
        <v>-606.49158230000035</v>
      </c>
      <c r="O42" s="41">
        <v>-606.49158230000012</v>
      </c>
      <c r="P42" s="41">
        <v>-606.49158230000012</v>
      </c>
      <c r="R42" s="41">
        <v>-501.55877719850645</v>
      </c>
      <c r="S42" s="41">
        <v>-501.55877719850633</v>
      </c>
      <c r="T42" s="41">
        <v>-480.1582859670213</v>
      </c>
      <c r="U42" s="41">
        <v>-425.45037665814579</v>
      </c>
      <c r="V42" s="41">
        <v>-437.4736775562381</v>
      </c>
      <c r="W42" s="41">
        <v>-422.66477167652755</v>
      </c>
      <c r="X42" s="41">
        <v>-445.83980124877263</v>
      </c>
      <c r="Y42" s="41">
        <v>-582.72913771999993</v>
      </c>
      <c r="Z42" s="41">
        <v>-570.20158230000038</v>
      </c>
      <c r="AA42" s="41">
        <v>-570.20158230000015</v>
      </c>
      <c r="AB42" s="41">
        <v>-570.20158230000015</v>
      </c>
      <c r="AD42" s="41">
        <v>47.200623341854225</v>
      </c>
      <c r="AE42" s="41">
        <v>35.177322443761909</v>
      </c>
      <c r="AF42" s="41">
        <v>49.98622832347246</v>
      </c>
      <c r="AG42" s="41">
        <v>26.81119875122738</v>
      </c>
      <c r="AH42" s="41">
        <v>-110.07813771999997</v>
      </c>
      <c r="AI42" s="41">
        <v>-97.550582300000315</v>
      </c>
      <c r="AJ42" s="41">
        <v>-97.550582300000087</v>
      </c>
      <c r="AK42" s="41">
        <v>-97.550582300000087</v>
      </c>
      <c r="AM42" s="41">
        <v>-5.9157716765275836</v>
      </c>
      <c r="AN42" s="41">
        <v>-29.090801248772664</v>
      </c>
      <c r="AO42" s="41">
        <v>-165.98013772000002</v>
      </c>
      <c r="AP42" s="41">
        <v>-153.45258230000036</v>
      </c>
      <c r="AQ42" s="41">
        <v>-153.45258230000013</v>
      </c>
      <c r="AR42" s="41">
        <v>-153.45258230000013</v>
      </c>
    </row>
    <row r="43" spans="1:44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N43" s="41">
        <v>123.77327424000001</v>
      </c>
      <c r="O43" s="41">
        <v>123.77327423999998</v>
      </c>
      <c r="P43" s="41">
        <v>123.77327423999998</v>
      </c>
      <c r="R43" s="41">
        <v>133.48641889034974</v>
      </c>
      <c r="S43" s="41">
        <v>133.48641889034977</v>
      </c>
      <c r="T43" s="41">
        <v>138.57113997054728</v>
      </c>
      <c r="U43" s="41">
        <v>158.10783437066891</v>
      </c>
      <c r="V43" s="41">
        <v>161.12499324727423</v>
      </c>
      <c r="W43" s="41">
        <v>175.44969380527229</v>
      </c>
      <c r="X43" s="41">
        <v>176.37442595898324</v>
      </c>
      <c r="Y43" s="41">
        <v>160.4100116336854</v>
      </c>
      <c r="Z43" s="41">
        <v>131.16927424000002</v>
      </c>
      <c r="AA43" s="41">
        <v>131.16927423999999</v>
      </c>
      <c r="AB43" s="41">
        <v>131.16927423999999</v>
      </c>
      <c r="AD43" s="41">
        <v>-42.939165629331114</v>
      </c>
      <c r="AE43" s="41">
        <v>-39.922006752725792</v>
      </c>
      <c r="AF43" s="41">
        <v>-25.597306194727736</v>
      </c>
      <c r="AG43" s="41">
        <v>-24.672574041016773</v>
      </c>
      <c r="AH43" s="41">
        <v>-40.636988366314625</v>
      </c>
      <c r="AI43" s="41">
        <v>-69.877725760000004</v>
      </c>
      <c r="AJ43" s="41">
        <v>-69.877725760000033</v>
      </c>
      <c r="AK43" s="41">
        <v>-69.877725760000033</v>
      </c>
      <c r="AM43" s="41">
        <v>20.395693805272295</v>
      </c>
      <c r="AN43" s="41">
        <v>21.320425958983257</v>
      </c>
      <c r="AO43" s="41">
        <v>5.3560116336854051</v>
      </c>
      <c r="AP43" s="41">
        <v>-23.884725759999974</v>
      </c>
      <c r="AQ43" s="41">
        <v>-23.884725760000002</v>
      </c>
      <c r="AR43" s="41">
        <v>-23.884725760000002</v>
      </c>
    </row>
    <row r="44" spans="1:44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J44" s="39">
        <v>424.40276037209787</v>
      </c>
      <c r="K44" s="39">
        <v>442.8745132726599</v>
      </c>
      <c r="L44" s="39">
        <v>357.41800667116968</v>
      </c>
      <c r="M44" s="39">
        <v>398.33877480973388</v>
      </c>
      <c r="N44" s="39">
        <v>385.14863295792929</v>
      </c>
      <c r="O44" s="39">
        <v>318.58636298562578</v>
      </c>
      <c r="P44" s="39">
        <v>449.46052126128598</v>
      </c>
      <c r="R44" s="39">
        <v>466.54437427735047</v>
      </c>
      <c r="S44" s="39">
        <v>444.74412829193807</v>
      </c>
      <c r="T44" s="39">
        <v>432.05725994364548</v>
      </c>
      <c r="U44" s="39">
        <v>200.36840437413412</v>
      </c>
      <c r="V44" s="39">
        <v>423.69476037209733</v>
      </c>
      <c r="W44" s="39">
        <v>442.16651327265936</v>
      </c>
      <c r="X44" s="39">
        <v>356.71000667116914</v>
      </c>
      <c r="Y44" s="39">
        <v>397.63077480973334</v>
      </c>
      <c r="Z44" s="39">
        <v>384.44063295792876</v>
      </c>
      <c r="AA44" s="39">
        <v>317.87836298562524</v>
      </c>
      <c r="AB44" s="39">
        <v>448.75252126128544</v>
      </c>
      <c r="AD44" s="39">
        <v>200.26940437413396</v>
      </c>
      <c r="AE44" s="39">
        <v>423.59576037209717</v>
      </c>
      <c r="AF44" s="39">
        <v>442.0675132726592</v>
      </c>
      <c r="AG44" s="39">
        <v>356.61100667116898</v>
      </c>
      <c r="AH44" s="39">
        <v>397.53177480973318</v>
      </c>
      <c r="AI44" s="39">
        <v>384.3416329579286</v>
      </c>
      <c r="AJ44" s="39">
        <v>317.77936298562508</v>
      </c>
      <c r="AK44" s="39">
        <v>448.65352126128528</v>
      </c>
      <c r="AM44" s="39">
        <v>422.19551327265981</v>
      </c>
      <c r="AN44" s="39">
        <v>336.73900667116959</v>
      </c>
      <c r="AO44" s="39">
        <v>377.65977480973379</v>
      </c>
      <c r="AP44" s="39">
        <v>364.46963295792921</v>
      </c>
      <c r="AQ44" s="39">
        <v>297.9073629856257</v>
      </c>
      <c r="AR44" s="39">
        <v>428.78152126128589</v>
      </c>
    </row>
    <row r="45" spans="1:44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J45" s="41">
        <v>319.28471131090146</v>
      </c>
      <c r="K45" s="41">
        <v>344.08023541515149</v>
      </c>
      <c r="L45" s="41">
        <v>262.58354970969867</v>
      </c>
      <c r="M45" s="41">
        <v>301.8258751777912</v>
      </c>
      <c r="N45" s="41">
        <v>290.09150725305335</v>
      </c>
      <c r="O45" s="41">
        <v>210.09251345667099</v>
      </c>
      <c r="P45" s="41">
        <v>311.34184074666791</v>
      </c>
      <c r="R45" s="41">
        <v>300.52044108474956</v>
      </c>
      <c r="S45" s="41">
        <v>336.2955339061532</v>
      </c>
      <c r="T45" s="41">
        <v>324.20144395239231</v>
      </c>
      <c r="U45" s="41">
        <v>95.462932517684749</v>
      </c>
      <c r="V45" s="41">
        <v>318.79871131090022</v>
      </c>
      <c r="W45" s="41">
        <v>343.59423541515025</v>
      </c>
      <c r="X45" s="41">
        <v>262.09754970969743</v>
      </c>
      <c r="Y45" s="41">
        <v>301.33987517778996</v>
      </c>
      <c r="Z45" s="41">
        <v>289.60550725305211</v>
      </c>
      <c r="AA45" s="41">
        <v>209.60651345666975</v>
      </c>
      <c r="AB45" s="41">
        <v>310.85584074666667</v>
      </c>
      <c r="AD45" s="41">
        <v>95.393932517684789</v>
      </c>
      <c r="AE45" s="41">
        <v>318.72971131090026</v>
      </c>
      <c r="AF45" s="41">
        <v>343.52523541515029</v>
      </c>
      <c r="AG45" s="41">
        <v>262.02854970969747</v>
      </c>
      <c r="AH45" s="41">
        <v>301.27087517779</v>
      </c>
      <c r="AI45" s="41">
        <v>289.53650725305215</v>
      </c>
      <c r="AJ45" s="41">
        <v>209.53751345666979</v>
      </c>
      <c r="AK45" s="41">
        <v>310.78684074666671</v>
      </c>
      <c r="AM45" s="41">
        <v>333.61423541515114</v>
      </c>
      <c r="AN45" s="41">
        <v>252.11754970969832</v>
      </c>
      <c r="AO45" s="41">
        <v>291.35987517779085</v>
      </c>
      <c r="AP45" s="41">
        <v>279.625507253053</v>
      </c>
      <c r="AQ45" s="41">
        <v>199.62651345667064</v>
      </c>
      <c r="AR45" s="41">
        <v>300.87584074666756</v>
      </c>
    </row>
    <row r="46" spans="1:44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J46" s="41">
        <v>105.11804906119664</v>
      </c>
      <c r="K46" s="41">
        <v>98.794277857509314</v>
      </c>
      <c r="L46" s="41">
        <v>94.834456961471687</v>
      </c>
      <c r="M46" s="41">
        <v>96.512899631942901</v>
      </c>
      <c r="N46" s="41">
        <v>95.057125704876626</v>
      </c>
      <c r="O46" s="41">
        <v>108.49384952895525</v>
      </c>
      <c r="P46" s="41">
        <v>138.11868051461852</v>
      </c>
      <c r="R46" s="41">
        <v>166.02393319260068</v>
      </c>
      <c r="S46" s="41">
        <v>108.44859438578465</v>
      </c>
      <c r="T46" s="41">
        <v>107.85581599125317</v>
      </c>
      <c r="U46" s="41">
        <v>104.90547185644891</v>
      </c>
      <c r="V46" s="41">
        <v>104.89604906119689</v>
      </c>
      <c r="W46" s="41">
        <v>98.572277857509562</v>
      </c>
      <c r="X46" s="41">
        <v>94.612456961471935</v>
      </c>
      <c r="Y46" s="41">
        <v>96.290899631943148</v>
      </c>
      <c r="Z46" s="41">
        <v>94.835125704876873</v>
      </c>
      <c r="AA46" s="41">
        <v>108.2718495289555</v>
      </c>
      <c r="AB46" s="41">
        <v>137.89668051461877</v>
      </c>
      <c r="AD46" s="41">
        <v>104.87547185644894</v>
      </c>
      <c r="AE46" s="41">
        <v>104.86604906119692</v>
      </c>
      <c r="AF46" s="41">
        <v>98.542277857509589</v>
      </c>
      <c r="AG46" s="41">
        <v>94.582456961471962</v>
      </c>
      <c r="AH46" s="41">
        <v>96.260899631943175</v>
      </c>
      <c r="AI46" s="41">
        <v>94.8051257048769</v>
      </c>
      <c r="AJ46" s="41">
        <v>108.24184952895553</v>
      </c>
      <c r="AK46" s="41">
        <v>137.86668051461879</v>
      </c>
      <c r="AM46" s="41">
        <v>88.581277857509576</v>
      </c>
      <c r="AN46" s="41">
        <v>84.621456961471949</v>
      </c>
      <c r="AO46" s="41">
        <v>86.299899631943163</v>
      </c>
      <c r="AP46" s="41">
        <v>84.844125704876888</v>
      </c>
      <c r="AQ46" s="41">
        <v>98.280849528955514</v>
      </c>
      <c r="AR46" s="41">
        <v>127.90568051461878</v>
      </c>
    </row>
    <row r="47" spans="1:44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J47" s="39">
        <v>-391.36546717126475</v>
      </c>
      <c r="K47" s="39">
        <v>-500.82653401506104</v>
      </c>
      <c r="L47" s="39">
        <v>-486.00424220737477</v>
      </c>
      <c r="M47" s="39">
        <v>-491.23233262172107</v>
      </c>
      <c r="N47" s="39">
        <v>-532.46237769260006</v>
      </c>
      <c r="O47" s="39">
        <v>-292.9804270415807</v>
      </c>
      <c r="P47" s="39">
        <v>-161.81133149565449</v>
      </c>
      <c r="R47" s="39">
        <v>-175.35607512367278</v>
      </c>
      <c r="S47" s="39">
        <v>-183.09449117281656</v>
      </c>
      <c r="T47" s="39">
        <v>-239.91737377522804</v>
      </c>
      <c r="U47" s="39">
        <v>-278.58629202314842</v>
      </c>
      <c r="V47" s="39">
        <v>-405.46646717126532</v>
      </c>
      <c r="W47" s="39">
        <v>-514.92753401506161</v>
      </c>
      <c r="X47" s="39">
        <v>-500.10524220737534</v>
      </c>
      <c r="Y47" s="39">
        <v>-505.33333262172164</v>
      </c>
      <c r="Z47" s="39">
        <v>-546.56337769260062</v>
      </c>
      <c r="AA47" s="39">
        <v>-307.08142704158126</v>
      </c>
      <c r="AB47" s="39">
        <v>-175.91233149565505</v>
      </c>
      <c r="AD47" s="39">
        <v>-31.977292023148038</v>
      </c>
      <c r="AE47" s="39">
        <v>-158.85746717126494</v>
      </c>
      <c r="AF47" s="39">
        <v>-268.31853401506123</v>
      </c>
      <c r="AG47" s="39">
        <v>-253.49624220737496</v>
      </c>
      <c r="AH47" s="39">
        <v>-258.72433262172126</v>
      </c>
      <c r="AI47" s="39">
        <v>-299.95437769260025</v>
      </c>
      <c r="AJ47" s="39">
        <v>-60.472427041580886</v>
      </c>
      <c r="AK47" s="39">
        <v>70.696668504345325</v>
      </c>
      <c r="AM47" s="39">
        <v>-62.950275775061527</v>
      </c>
      <c r="AN47" s="39">
        <v>-48.127983967375258</v>
      </c>
      <c r="AO47" s="39">
        <v>-53.356074381721555</v>
      </c>
      <c r="AP47" s="39">
        <v>-94.586119452600542</v>
      </c>
      <c r="AQ47" s="39">
        <v>144.89583119841882</v>
      </c>
      <c r="AR47" s="39">
        <v>276.06492674434503</v>
      </c>
    </row>
    <row r="48" spans="1:44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N48" s="41">
        <v>-268.34299999999985</v>
      </c>
      <c r="O48" s="41">
        <v>-171.616943670002</v>
      </c>
      <c r="P48" s="41">
        <v>-171.61694367000291</v>
      </c>
      <c r="R48" s="41">
        <v>-75.837787752726399</v>
      </c>
      <c r="S48" s="41">
        <v>-75.837787752726399</v>
      </c>
      <c r="T48" s="41">
        <v>-75.837787752726399</v>
      </c>
      <c r="U48" s="41">
        <v>-114.17378775272664</v>
      </c>
      <c r="V48" s="41">
        <v>-114.17378775272664</v>
      </c>
      <c r="W48" s="41">
        <v>-215.01500000000033</v>
      </c>
      <c r="X48" s="41">
        <v>-253.35100000000057</v>
      </c>
      <c r="Y48" s="41">
        <v>-253.35100000000057</v>
      </c>
      <c r="Z48" s="41">
        <v>-253.34299999999985</v>
      </c>
      <c r="AA48" s="41">
        <v>-156.616943670002</v>
      </c>
      <c r="AB48" s="41">
        <v>-156.61694367000291</v>
      </c>
      <c r="AD48" s="41">
        <v>-114.17378775272664</v>
      </c>
      <c r="AE48" s="41">
        <v>-114.17378775272664</v>
      </c>
      <c r="AF48" s="41">
        <v>-215.01500000000033</v>
      </c>
      <c r="AG48" s="41">
        <v>-253.35100000000057</v>
      </c>
      <c r="AH48" s="41">
        <v>-253.35100000000057</v>
      </c>
      <c r="AI48" s="41">
        <v>-253.34299999999985</v>
      </c>
      <c r="AJ48" s="41">
        <v>-156.616943670002</v>
      </c>
      <c r="AK48" s="41">
        <v>-156.61694367000291</v>
      </c>
      <c r="AM48" s="41">
        <v>5.4559999999992215</v>
      </c>
      <c r="AN48" s="41">
        <v>-32.880000000001019</v>
      </c>
      <c r="AO48" s="41">
        <v>-32.880000000001019</v>
      </c>
      <c r="AP48" s="41">
        <v>-32.872000000000298</v>
      </c>
      <c r="AQ48" s="41">
        <v>63.854056329997547</v>
      </c>
      <c r="AR48" s="41">
        <v>63.854056329996638</v>
      </c>
    </row>
    <row r="49" spans="1:44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N49" s="41">
        <v>-25</v>
      </c>
      <c r="O49" s="41">
        <v>-25</v>
      </c>
      <c r="P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W49" s="41">
        <v>-25</v>
      </c>
      <c r="X49" s="41">
        <v>-25</v>
      </c>
      <c r="Y49" s="41">
        <v>-25</v>
      </c>
      <c r="Z49" s="41">
        <v>-25</v>
      </c>
      <c r="AA49" s="41">
        <v>-25</v>
      </c>
      <c r="AB49" s="41">
        <v>-25</v>
      </c>
      <c r="AD49" s="41">
        <v>-0.47500000000000142</v>
      </c>
      <c r="AE49" s="41">
        <v>-0.47500000000000142</v>
      </c>
      <c r="AF49" s="41">
        <v>-0.47500000000000142</v>
      </c>
      <c r="AG49" s="41">
        <v>-0.47500000000000142</v>
      </c>
      <c r="AH49" s="41">
        <v>-0.47500000000000142</v>
      </c>
      <c r="AI49" s="41">
        <v>-0.47500000000000142</v>
      </c>
      <c r="AJ49" s="41">
        <v>-0.47500000000000142</v>
      </c>
      <c r="AK49" s="41">
        <v>-0.47500000000000142</v>
      </c>
      <c r="AM49" s="41">
        <v>-0.47500000000000142</v>
      </c>
      <c r="AN49" s="41">
        <v>-0.47500000000000142</v>
      </c>
      <c r="AO49" s="41">
        <v>-0.47500000000000142</v>
      </c>
      <c r="AP49" s="41">
        <v>-0.47500000000000142</v>
      </c>
      <c r="AQ49" s="41">
        <v>-0.47500000000000142</v>
      </c>
      <c r="AR49" s="41">
        <v>-0.47500000000000142</v>
      </c>
    </row>
    <row r="50" spans="1:44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J50" s="41">
        <v>-368.01788657266434</v>
      </c>
      <c r="K50" s="41">
        <v>-366.51804115641937</v>
      </c>
      <c r="L50" s="41">
        <v>-316.70247426003846</v>
      </c>
      <c r="M50" s="41">
        <v>-304.35163059777199</v>
      </c>
      <c r="N50" s="41">
        <v>-387.15756852136064</v>
      </c>
      <c r="O50" s="41">
        <v>-248.7384270464203</v>
      </c>
      <c r="P50" s="41">
        <v>-172.0645083480222</v>
      </c>
      <c r="R50" s="41">
        <v>-202.35199889678978</v>
      </c>
      <c r="S50" s="41">
        <v>-239.14830246442207</v>
      </c>
      <c r="T50" s="41">
        <v>-296.79298226020808</v>
      </c>
      <c r="U50" s="41">
        <v>-331.43518735704731</v>
      </c>
      <c r="V50" s="41">
        <v>-370.79688657266433</v>
      </c>
      <c r="W50" s="41">
        <v>-369.29704115641937</v>
      </c>
      <c r="X50" s="41">
        <v>-319.48147426003845</v>
      </c>
      <c r="Y50" s="41">
        <v>-307.13063059777198</v>
      </c>
      <c r="Z50" s="41">
        <v>-389.93656852136064</v>
      </c>
      <c r="AA50" s="41">
        <v>-251.51742704642029</v>
      </c>
      <c r="AB50" s="41">
        <v>-174.8435083480222</v>
      </c>
      <c r="AD50" s="41">
        <v>-136.99218735704699</v>
      </c>
      <c r="AE50" s="41">
        <v>-176.35388657266401</v>
      </c>
      <c r="AF50" s="41">
        <v>-174.85404115641904</v>
      </c>
      <c r="AG50" s="41">
        <v>-125.03847426003813</v>
      </c>
      <c r="AH50" s="41">
        <v>-112.6876305977716</v>
      </c>
      <c r="AI50" s="41">
        <v>-195.49356852136032</v>
      </c>
      <c r="AJ50" s="41">
        <v>-57.074427046419942</v>
      </c>
      <c r="AK50" s="41">
        <v>19.599491651978155</v>
      </c>
      <c r="AM50" s="41">
        <v>-190.42878291641958</v>
      </c>
      <c r="AN50" s="41">
        <v>-140.61321602003866</v>
      </c>
      <c r="AO50" s="41">
        <v>-128.26237235777214</v>
      </c>
      <c r="AP50" s="41">
        <v>-211.06831028136085</v>
      </c>
      <c r="AQ50" s="41">
        <v>-72.649168806420477</v>
      </c>
      <c r="AR50" s="41">
        <v>4.0247498919776206</v>
      </c>
    </row>
    <row r="51" spans="1:44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N51" s="41">
        <v>214.49511341592984</v>
      </c>
      <c r="O51" s="41">
        <v>238.19487342354176</v>
      </c>
      <c r="P51" s="41">
        <v>217.976</v>
      </c>
      <c r="R51" s="41">
        <v>236.96355005317079</v>
      </c>
      <c r="S51" s="41">
        <v>236.964</v>
      </c>
      <c r="T51" s="41">
        <v>242.529</v>
      </c>
      <c r="U51" s="41">
        <v>279.81400000000002</v>
      </c>
      <c r="V51" s="41">
        <v>190.56200000000001</v>
      </c>
      <c r="W51" s="41">
        <v>199.81100000000001</v>
      </c>
      <c r="X51" s="41">
        <v>202.38399999999999</v>
      </c>
      <c r="Y51" s="41">
        <v>202.38387778393945</v>
      </c>
      <c r="Z51" s="41">
        <v>214.49511341592984</v>
      </c>
      <c r="AA51" s="41">
        <v>238.19487342354176</v>
      </c>
      <c r="AB51" s="41">
        <v>217.976</v>
      </c>
      <c r="AD51" s="41">
        <v>279.81400000000002</v>
      </c>
      <c r="AE51" s="41">
        <v>190.56200000000001</v>
      </c>
      <c r="AF51" s="41">
        <v>199.81100000000001</v>
      </c>
      <c r="AG51" s="41">
        <v>202.38399999999999</v>
      </c>
      <c r="AH51" s="41">
        <v>202.38387778393945</v>
      </c>
      <c r="AI51" s="41">
        <v>214.49511341592984</v>
      </c>
      <c r="AJ51" s="41">
        <v>238.19487342354176</v>
      </c>
      <c r="AK51" s="41">
        <v>217.976</v>
      </c>
      <c r="AM51" s="41">
        <v>199.81100000000001</v>
      </c>
      <c r="AN51" s="41">
        <v>202.38399999999999</v>
      </c>
      <c r="AO51" s="41">
        <v>202.38387778393945</v>
      </c>
      <c r="AP51" s="41">
        <v>214.49511341592984</v>
      </c>
      <c r="AQ51" s="41">
        <v>238.19487342354176</v>
      </c>
      <c r="AR51" s="41">
        <v>217.976</v>
      </c>
    </row>
    <row r="52" spans="1:44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J52" s="41">
        <v>-59.735792845872936</v>
      </c>
      <c r="K52" s="41">
        <v>-79.104492858640015</v>
      </c>
      <c r="L52" s="41">
        <v>-78.334767947334967</v>
      </c>
      <c r="M52" s="41">
        <v>-95.913579807887857</v>
      </c>
      <c r="N52" s="41">
        <v>-66.456922587168151</v>
      </c>
      <c r="O52" s="41">
        <v>-85.819929748700247</v>
      </c>
      <c r="P52" s="41">
        <v>-11.105879477629173</v>
      </c>
      <c r="R52" s="41">
        <v>-109.12983852732668</v>
      </c>
      <c r="S52" s="41">
        <v>-80.072400955668741</v>
      </c>
      <c r="T52" s="41">
        <v>-84.815603762293563</v>
      </c>
      <c r="U52" s="41">
        <v>-87.791316913374487</v>
      </c>
      <c r="V52" s="41">
        <v>-86.057792845873962</v>
      </c>
      <c r="W52" s="41">
        <v>-105.42649285864104</v>
      </c>
      <c r="X52" s="41">
        <v>-104.65676794733599</v>
      </c>
      <c r="Y52" s="41">
        <v>-122.23557980788888</v>
      </c>
      <c r="Z52" s="41">
        <v>-92.778922587169177</v>
      </c>
      <c r="AA52" s="41">
        <v>-112.14192974870127</v>
      </c>
      <c r="AB52" s="41">
        <v>-37.427879477630199</v>
      </c>
      <c r="AD52" s="41">
        <v>-60.150316913373558</v>
      </c>
      <c r="AE52" s="41">
        <v>-58.416792845873033</v>
      </c>
      <c r="AF52" s="41">
        <v>-77.785492858640112</v>
      </c>
      <c r="AG52" s="41">
        <v>-77.015767947335064</v>
      </c>
      <c r="AH52" s="41">
        <v>-94.594579807887953</v>
      </c>
      <c r="AI52" s="41">
        <v>-65.137922587168248</v>
      </c>
      <c r="AJ52" s="41">
        <v>-84.500929748700344</v>
      </c>
      <c r="AK52" s="41">
        <v>-9.7868794776292702</v>
      </c>
      <c r="AM52" s="41">
        <v>-77.313492858640359</v>
      </c>
      <c r="AN52" s="41">
        <v>-76.543767947335311</v>
      </c>
      <c r="AO52" s="41">
        <v>-94.122579807888201</v>
      </c>
      <c r="AP52" s="41">
        <v>-64.665922587168495</v>
      </c>
      <c r="AQ52" s="41">
        <v>-84.028929748700591</v>
      </c>
      <c r="AR52" s="41">
        <v>-9.3148794776295176</v>
      </c>
    </row>
    <row r="53" spans="1:44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J53" s="39">
        <v>587.88976692155552</v>
      </c>
      <c r="K53" s="39">
        <v>661.51151228349204</v>
      </c>
      <c r="L53" s="39">
        <v>633.64257730773397</v>
      </c>
      <c r="M53" s="39">
        <v>573.03171431379019</v>
      </c>
      <c r="N53" s="39">
        <v>626.6119294730081</v>
      </c>
      <c r="O53" s="39">
        <v>558.76605442520895</v>
      </c>
      <c r="P53" s="39">
        <v>536.40421286851961</v>
      </c>
      <c r="R53" s="39">
        <v>389.24793312512702</v>
      </c>
      <c r="S53" s="39">
        <v>711.09008484744402</v>
      </c>
      <c r="T53" s="39">
        <v>663.89060184434459</v>
      </c>
      <c r="U53" s="39">
        <v>583.28105681928514</v>
      </c>
      <c r="V53" s="39">
        <v>554.57259293417042</v>
      </c>
      <c r="W53" s="39">
        <v>628.19433829610693</v>
      </c>
      <c r="X53" s="39">
        <v>600.32540332034887</v>
      </c>
      <c r="Y53" s="39">
        <v>539.71454032640509</v>
      </c>
      <c r="Z53" s="39">
        <v>593.294755485623</v>
      </c>
      <c r="AA53" s="39">
        <v>525.44888043782385</v>
      </c>
      <c r="AB53" s="39">
        <v>503.0870388811345</v>
      </c>
      <c r="AD53" s="39">
        <v>497.99581653796122</v>
      </c>
      <c r="AE53" s="39">
        <v>469.28735265284649</v>
      </c>
      <c r="AF53" s="39">
        <v>542.90909801478301</v>
      </c>
      <c r="AG53" s="39">
        <v>515.04016303902495</v>
      </c>
      <c r="AH53" s="39">
        <v>454.42930004508116</v>
      </c>
      <c r="AI53" s="39">
        <v>508.00951520429908</v>
      </c>
      <c r="AJ53" s="39">
        <v>440.16364015649992</v>
      </c>
      <c r="AK53" s="39">
        <v>417.80179859981058</v>
      </c>
      <c r="AM53" s="39">
        <v>328.36129873013101</v>
      </c>
      <c r="AN53" s="39">
        <v>300.78028083343725</v>
      </c>
      <c r="AO53" s="39">
        <v>240.16941783949346</v>
      </c>
      <c r="AP53" s="39">
        <v>293.74963299871138</v>
      </c>
      <c r="AQ53" s="39">
        <v>225.90375795091222</v>
      </c>
      <c r="AR53" s="39">
        <v>203.54191639422288</v>
      </c>
    </row>
    <row r="54" spans="1:44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J54" s="41">
        <v>37.6987215574309</v>
      </c>
      <c r="K54" s="41">
        <v>36.993518659844113</v>
      </c>
      <c r="L54" s="41">
        <v>40.614423659843879</v>
      </c>
      <c r="M54" s="41">
        <v>41.143067659849322</v>
      </c>
      <c r="N54" s="41">
        <v>41.143067659849322</v>
      </c>
      <c r="O54" s="41">
        <v>59.062092739846776</v>
      </c>
      <c r="P54" s="41">
        <v>-46.132858932614397</v>
      </c>
      <c r="R54" s="41">
        <v>40.944202467637325</v>
      </c>
      <c r="S54" s="41">
        <v>41.158867467638657</v>
      </c>
      <c r="T54" s="41">
        <v>40.863847467635452</v>
      </c>
      <c r="U54" s="41">
        <v>36.676621467637261</v>
      </c>
      <c r="V54" s="41">
        <v>37.697547570047419</v>
      </c>
      <c r="W54" s="41">
        <v>36.992344672460632</v>
      </c>
      <c r="X54" s="41">
        <v>40.613249672460398</v>
      </c>
      <c r="Y54" s="41">
        <v>41.141893672465841</v>
      </c>
      <c r="Z54" s="41">
        <v>41.141893672465841</v>
      </c>
      <c r="AA54" s="41">
        <v>59.060918752463294</v>
      </c>
      <c r="AB54" s="41">
        <v>-46.134032919997878</v>
      </c>
      <c r="AD54" s="41">
        <v>36.676381186311602</v>
      </c>
      <c r="AE54" s="41">
        <v>37.69730728872176</v>
      </c>
      <c r="AF54" s="41">
        <v>36.992104391134973</v>
      </c>
      <c r="AG54" s="41">
        <v>40.613009391134739</v>
      </c>
      <c r="AH54" s="41">
        <v>41.141653391140181</v>
      </c>
      <c r="AI54" s="41">
        <v>41.141653391140181</v>
      </c>
      <c r="AJ54" s="41">
        <v>59.060678471137635</v>
      </c>
      <c r="AK54" s="41">
        <v>-46.134273201323538</v>
      </c>
      <c r="AM54" s="41">
        <v>36.99082158648369</v>
      </c>
      <c r="AN54" s="41">
        <v>40.899643665547643</v>
      </c>
      <c r="AO54" s="41">
        <v>41.428287665553086</v>
      </c>
      <c r="AP54" s="41">
        <v>41.428287665553086</v>
      </c>
      <c r="AQ54" s="41">
        <v>59.347312745550539</v>
      </c>
      <c r="AR54" s="41">
        <v>-45.847638926910633</v>
      </c>
    </row>
    <row r="55" spans="1:44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J55" s="41">
        <v>60.214684916718369</v>
      </c>
      <c r="K55" s="41">
        <v>50.073790226335461</v>
      </c>
      <c r="L55" s="41">
        <v>46.899048440764687</v>
      </c>
      <c r="M55" s="41">
        <v>3.689945221513085</v>
      </c>
      <c r="N55" s="41">
        <v>51.755041400000209</v>
      </c>
      <c r="O55" s="41">
        <v>74.672115719999766</v>
      </c>
      <c r="P55" s="41">
        <v>40.319375069999779</v>
      </c>
      <c r="R55" s="41">
        <v>-64.59753583519867</v>
      </c>
      <c r="S55" s="41">
        <v>54.23276481609679</v>
      </c>
      <c r="T55" s="41">
        <v>41.139091873407239</v>
      </c>
      <c r="U55" s="41">
        <v>41.913269269909108</v>
      </c>
      <c r="V55" s="41">
        <v>6.7966849167183341</v>
      </c>
      <c r="W55" s="41">
        <v>-3.3442097736645735</v>
      </c>
      <c r="X55" s="41">
        <v>-6.5189515592353473</v>
      </c>
      <c r="Y55" s="41">
        <v>-49.72805477848695</v>
      </c>
      <c r="Z55" s="41">
        <v>-1.6629585999998255</v>
      </c>
      <c r="AA55" s="41">
        <v>21.254115719999731</v>
      </c>
      <c r="AB55" s="41">
        <v>-13.098624930000256</v>
      </c>
      <c r="AD55" s="41">
        <v>62.519269269909159</v>
      </c>
      <c r="AE55" s="41">
        <v>27.402684916718385</v>
      </c>
      <c r="AF55" s="41">
        <v>17.261790226335478</v>
      </c>
      <c r="AG55" s="41">
        <v>14.087048440764704</v>
      </c>
      <c r="AH55" s="41">
        <v>-29.122054778486898</v>
      </c>
      <c r="AI55" s="41">
        <v>18.943041400000226</v>
      </c>
      <c r="AJ55" s="41">
        <v>41.860115719999783</v>
      </c>
      <c r="AK55" s="41">
        <v>7.5073750699997959</v>
      </c>
      <c r="AM55" s="41">
        <v>11.174790226335432</v>
      </c>
      <c r="AN55" s="41">
        <v>8.0000484407646582</v>
      </c>
      <c r="AO55" s="41">
        <v>-35.209054778486944</v>
      </c>
      <c r="AP55" s="41">
        <v>12.85604140000018</v>
      </c>
      <c r="AQ55" s="41">
        <v>35.773115719999737</v>
      </c>
      <c r="AR55" s="41">
        <v>1.4203750699997499</v>
      </c>
    </row>
    <row r="56" spans="1:44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J56" s="41">
        <v>114.45612494619556</v>
      </c>
      <c r="K56" s="41">
        <v>126.9109879730978</v>
      </c>
      <c r="L56" s="41">
        <v>129.53178800000001</v>
      </c>
      <c r="M56" s="41">
        <v>111.65787000000005</v>
      </c>
      <c r="N56" s="41">
        <v>107.74083488000004</v>
      </c>
      <c r="O56" s="41">
        <v>118.29656714000004</v>
      </c>
      <c r="P56" s="41">
        <v>105.05735353999995</v>
      </c>
      <c r="R56" s="41">
        <v>93.298421475411132</v>
      </c>
      <c r="S56" s="41">
        <v>132.99542757455401</v>
      </c>
      <c r="T56" s="41">
        <v>136.98475079323674</v>
      </c>
      <c r="U56" s="41">
        <v>121.59123159492746</v>
      </c>
      <c r="V56" s="41">
        <v>114.44812494619552</v>
      </c>
      <c r="W56" s="41">
        <v>126.90298797309777</v>
      </c>
      <c r="X56" s="41">
        <v>129.52378799999997</v>
      </c>
      <c r="Y56" s="41">
        <v>111.64987000000001</v>
      </c>
      <c r="Z56" s="41">
        <v>107.73283488</v>
      </c>
      <c r="AA56" s="41">
        <v>118.28856714</v>
      </c>
      <c r="AB56" s="41">
        <v>105.04935353999991</v>
      </c>
      <c r="AD56" s="41">
        <v>9.7592315949274706</v>
      </c>
      <c r="AE56" s="41">
        <v>2.6161249461955265</v>
      </c>
      <c r="AF56" s="41">
        <v>15.070987973097772</v>
      </c>
      <c r="AG56" s="41">
        <v>17.691787999999988</v>
      </c>
      <c r="AH56" s="41">
        <v>-0.18212999999998658</v>
      </c>
      <c r="AI56" s="41">
        <v>-4.099165119999995</v>
      </c>
      <c r="AJ56" s="41">
        <v>6.4565671400000042</v>
      </c>
      <c r="AK56" s="41">
        <v>-6.7826464600000804</v>
      </c>
      <c r="AM56" s="41">
        <v>4.613987973097764</v>
      </c>
      <c r="AN56" s="41">
        <v>7.2347879999999805</v>
      </c>
      <c r="AO56" s="41">
        <v>-10.639129999999994</v>
      </c>
      <c r="AP56" s="41">
        <v>-14.556165120000003</v>
      </c>
      <c r="AQ56" s="41">
        <v>-4.0004328600000036</v>
      </c>
      <c r="AR56" s="41">
        <v>-17.239646460000088</v>
      </c>
    </row>
    <row r="57" spans="1:44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J57" s="41">
        <v>17.209984789411521</v>
      </c>
      <c r="K57" s="41">
        <v>1.4937207380498307</v>
      </c>
      <c r="L57" s="41">
        <v>13.55495719690856</v>
      </c>
      <c r="M57" s="41">
        <v>30.129506745582262</v>
      </c>
      <c r="N57" s="41">
        <v>-31.287192999999888</v>
      </c>
      <c r="O57" s="41">
        <v>-57.835636190000002</v>
      </c>
      <c r="P57" s="41">
        <v>-89.330897060000041</v>
      </c>
      <c r="R57" s="41">
        <v>18.339789532463556</v>
      </c>
      <c r="S57" s="41">
        <v>16.149734266396706</v>
      </c>
      <c r="T57" s="41">
        <v>6.3699110875070346</v>
      </c>
      <c r="U57" s="41">
        <v>-11.894456069073726</v>
      </c>
      <c r="V57" s="41">
        <v>20.00998478941159</v>
      </c>
      <c r="W57" s="41">
        <v>4.293720738049899</v>
      </c>
      <c r="X57" s="41">
        <v>16.354957196908629</v>
      </c>
      <c r="Y57" s="41">
        <v>32.92950674558233</v>
      </c>
      <c r="Z57" s="41">
        <v>-28.48719299999982</v>
      </c>
      <c r="AA57" s="41">
        <v>-55.035636189999934</v>
      </c>
      <c r="AB57" s="41">
        <v>-86.530897059999972</v>
      </c>
      <c r="AD57" s="41">
        <v>71.019543930926204</v>
      </c>
      <c r="AE57" s="41">
        <v>102.92398478941152</v>
      </c>
      <c r="AF57" s="41">
        <v>87.207720738049829</v>
      </c>
      <c r="AG57" s="41">
        <v>99.268957196908559</v>
      </c>
      <c r="AH57" s="41">
        <v>115.84350674558226</v>
      </c>
      <c r="AI57" s="41">
        <v>54.42680700000011</v>
      </c>
      <c r="AJ57" s="41">
        <v>27.878363809999996</v>
      </c>
      <c r="AK57" s="41">
        <v>-3.6168970600000421</v>
      </c>
      <c r="AM57" s="41">
        <v>83.69072073804989</v>
      </c>
      <c r="AN57" s="41">
        <v>95.75195719690862</v>
      </c>
      <c r="AO57" s="41">
        <v>112.32650674558232</v>
      </c>
      <c r="AP57" s="41">
        <v>50.909807000000171</v>
      </c>
      <c r="AQ57" s="41">
        <v>24.361363810000057</v>
      </c>
      <c r="AR57" s="41">
        <v>-7.1338970599999811</v>
      </c>
    </row>
    <row r="58" spans="1:44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J58" s="41">
        <v>31.457890442041652</v>
      </c>
      <c r="K58" s="41">
        <v>8.0831362695105966</v>
      </c>
      <c r="L58" s="41">
        <v>-10.288333903020515</v>
      </c>
      <c r="M58" s="41">
        <v>-19.532645681092816</v>
      </c>
      <c r="N58" s="41">
        <v>-19.532645681092816</v>
      </c>
      <c r="O58" s="41">
        <v>-59.751126908527937</v>
      </c>
      <c r="P58" s="41">
        <v>-73.607890432061353</v>
      </c>
      <c r="R58" s="41">
        <v>89.4331220907887</v>
      </c>
      <c r="S58" s="41">
        <v>61.119793647818284</v>
      </c>
      <c r="T58" s="41">
        <v>51.64197431559046</v>
      </c>
      <c r="U58" s="41">
        <v>38.789163816419794</v>
      </c>
      <c r="V58" s="41">
        <v>31.457890442041624</v>
      </c>
      <c r="W58" s="41">
        <v>8.0831362695105682</v>
      </c>
      <c r="X58" s="41">
        <v>-10.288333903020543</v>
      </c>
      <c r="Y58" s="41">
        <v>-19.532645681092845</v>
      </c>
      <c r="Z58" s="41">
        <v>-19.532645681092845</v>
      </c>
      <c r="AA58" s="41">
        <v>-59.751126908527965</v>
      </c>
      <c r="AB58" s="41">
        <v>-73.607890432061382</v>
      </c>
      <c r="AD58" s="41">
        <v>38.789163816419823</v>
      </c>
      <c r="AE58" s="41">
        <v>31.457890442041652</v>
      </c>
      <c r="AF58" s="41">
        <v>8.0831362695105966</v>
      </c>
      <c r="AG58" s="41">
        <v>-10.288333903020515</v>
      </c>
      <c r="AH58" s="41">
        <v>-19.532645681092816</v>
      </c>
      <c r="AI58" s="41">
        <v>-19.532645681092816</v>
      </c>
      <c r="AJ58" s="41">
        <v>-59.751126908527937</v>
      </c>
      <c r="AK58" s="41">
        <v>-73.607890432061353</v>
      </c>
      <c r="AM58" s="41">
        <v>8.0831362695105966</v>
      </c>
      <c r="AN58" s="41">
        <v>-10.288333903020515</v>
      </c>
      <c r="AO58" s="41">
        <v>-19.532645681092816</v>
      </c>
      <c r="AP58" s="41">
        <v>-19.532645681092816</v>
      </c>
      <c r="AQ58" s="41">
        <v>-59.751126908527937</v>
      </c>
      <c r="AR58" s="41">
        <v>-73.607890432061353</v>
      </c>
    </row>
    <row r="59" spans="1:44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J59" s="41">
        <v>-18.541697794637372</v>
      </c>
      <c r="K59" s="41">
        <v>-24.309705487423713</v>
      </c>
      <c r="L59" s="41">
        <v>-25.875844588334324</v>
      </c>
      <c r="M59" s="41">
        <v>-32.816752684329572</v>
      </c>
      <c r="N59" s="41">
        <v>21.161601042832103</v>
      </c>
      <c r="O59" s="41">
        <v>3.5272168728321276</v>
      </c>
      <c r="P59" s="41">
        <v>164.50289856526774</v>
      </c>
      <c r="R59" s="41">
        <v>-2.9747931042904341</v>
      </c>
      <c r="S59" s="41">
        <v>23.574725765709957</v>
      </c>
      <c r="T59" s="41">
        <v>23.094864757124071</v>
      </c>
      <c r="U59" s="41">
        <v>20.207573233756406</v>
      </c>
      <c r="V59" s="41">
        <v>-18.541697794637372</v>
      </c>
      <c r="W59" s="41">
        <v>-24.309705487423713</v>
      </c>
      <c r="X59" s="41">
        <v>-25.875844588334324</v>
      </c>
      <c r="Y59" s="41">
        <v>-32.816752684329572</v>
      </c>
      <c r="Z59" s="41">
        <v>21.161601042832103</v>
      </c>
      <c r="AA59" s="41">
        <v>3.5272168728321276</v>
      </c>
      <c r="AB59" s="41">
        <v>164.50289856526774</v>
      </c>
      <c r="AD59" s="41">
        <v>20.207573233756406</v>
      </c>
      <c r="AE59" s="41">
        <v>-18.541697794637372</v>
      </c>
      <c r="AF59" s="41">
        <v>-24.309705487423713</v>
      </c>
      <c r="AG59" s="41">
        <v>-25.875844588334324</v>
      </c>
      <c r="AH59" s="41">
        <v>-32.816752684329572</v>
      </c>
      <c r="AI59" s="41">
        <v>21.161601042832103</v>
      </c>
      <c r="AJ59" s="41">
        <v>3.5272168728321276</v>
      </c>
      <c r="AK59" s="41">
        <v>164.50289856526774</v>
      </c>
      <c r="AM59" s="41">
        <v>-24.310705487423689</v>
      </c>
      <c r="AN59" s="41">
        <v>-25.876844588334301</v>
      </c>
      <c r="AO59" s="41">
        <v>-32.817752684329548</v>
      </c>
      <c r="AP59" s="41">
        <v>21.160601042832127</v>
      </c>
      <c r="AQ59" s="41">
        <v>3.5262168728321512</v>
      </c>
      <c r="AR59" s="41">
        <v>164.50189856526777</v>
      </c>
    </row>
    <row r="60" spans="1:44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J60" s="41">
        <v>-9.1436255021010311</v>
      </c>
      <c r="K60" s="41">
        <v>14.894460497898933</v>
      </c>
      <c r="L60" s="41">
        <v>11.999400497898932</v>
      </c>
      <c r="M60" s="41">
        <v>12.385914497898966</v>
      </c>
      <c r="N60" s="41">
        <v>12.385914497898966</v>
      </c>
      <c r="O60" s="41">
        <v>-28.200364282101077</v>
      </c>
      <c r="P60" s="41">
        <v>-28.120267125346913</v>
      </c>
      <c r="R60" s="41">
        <v>-21.803469502101024</v>
      </c>
      <c r="S60" s="41">
        <v>-24.650464502101045</v>
      </c>
      <c r="T60" s="41">
        <v>-19.469880502101091</v>
      </c>
      <c r="U60" s="41">
        <v>-16.808133502101015</v>
      </c>
      <c r="V60" s="41">
        <v>-9.9776255021010343</v>
      </c>
      <c r="W60" s="41">
        <v>14.06046049789893</v>
      </c>
      <c r="X60" s="41">
        <v>11.165400497898929</v>
      </c>
      <c r="Y60" s="41">
        <v>11.551914497898963</v>
      </c>
      <c r="Z60" s="41">
        <v>11.551914497898963</v>
      </c>
      <c r="AA60" s="41">
        <v>-29.03436428210108</v>
      </c>
      <c r="AB60" s="41">
        <v>-28.954267125346917</v>
      </c>
      <c r="AD60" s="41">
        <v>-18.002133502100975</v>
      </c>
      <c r="AE60" s="41">
        <v>-11.171625502100994</v>
      </c>
      <c r="AF60" s="41">
        <v>12.86646049789897</v>
      </c>
      <c r="AG60" s="41">
        <v>9.9714004978989692</v>
      </c>
      <c r="AH60" s="41">
        <v>10.357914497899003</v>
      </c>
      <c r="AI60" s="41">
        <v>10.357914497899003</v>
      </c>
      <c r="AJ60" s="41">
        <v>-30.22836428210104</v>
      </c>
      <c r="AK60" s="41">
        <v>-30.148267125346877</v>
      </c>
      <c r="AM60" s="41">
        <v>-24.01453950210103</v>
      </c>
      <c r="AN60" s="41">
        <v>-26.909599502101031</v>
      </c>
      <c r="AO60" s="41">
        <v>-26.523085502100997</v>
      </c>
      <c r="AP60" s="41">
        <v>-26.523085502100997</v>
      </c>
      <c r="AQ60" s="41">
        <v>-67.109364282101041</v>
      </c>
      <c r="AR60" s="41">
        <v>-67.029267125346877</v>
      </c>
    </row>
    <row r="61" spans="1:44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J61" s="41">
        <v>99.059321157021316</v>
      </c>
      <c r="K61" s="41">
        <v>77.948405505366821</v>
      </c>
      <c r="L61" s="41">
        <v>64.39806181575247</v>
      </c>
      <c r="M61" s="41">
        <v>67.648270434586493</v>
      </c>
      <c r="N61" s="41">
        <v>58.314332920160048</v>
      </c>
      <c r="O61" s="41">
        <v>75.876682468562109</v>
      </c>
      <c r="P61" s="41">
        <v>86.960496366209128</v>
      </c>
      <c r="R61" s="41">
        <v>0.57132812327860449</v>
      </c>
      <c r="S61" s="41">
        <v>102.86239211327859</v>
      </c>
      <c r="T61" s="41">
        <v>112.04304131225334</v>
      </c>
      <c r="U61" s="41">
        <v>91.54315654265217</v>
      </c>
      <c r="V61" s="41">
        <v>104.36032115702142</v>
      </c>
      <c r="W61" s="41">
        <v>83.249405505366923</v>
      </c>
      <c r="X61" s="41">
        <v>69.699061815752572</v>
      </c>
      <c r="Y61" s="41">
        <v>72.94927043458658</v>
      </c>
      <c r="Z61" s="41">
        <v>63.615332920160142</v>
      </c>
      <c r="AA61" s="41">
        <v>81.177682468562196</v>
      </c>
      <c r="AB61" s="41">
        <v>92.261496366209229</v>
      </c>
      <c r="AD61" s="41">
        <v>67.395156542652302</v>
      </c>
      <c r="AE61" s="41">
        <v>80.212321157021535</v>
      </c>
      <c r="AF61" s="41">
        <v>59.101405505367048</v>
      </c>
      <c r="AG61" s="41">
        <v>45.551061815752696</v>
      </c>
      <c r="AH61" s="41">
        <v>48.801270434586705</v>
      </c>
      <c r="AI61" s="41">
        <v>39.467332920160267</v>
      </c>
      <c r="AJ61" s="41">
        <v>57.029682468562321</v>
      </c>
      <c r="AK61" s="41">
        <v>68.113496366209347</v>
      </c>
      <c r="AM61" s="41">
        <v>48.894405505367018</v>
      </c>
      <c r="AN61" s="41">
        <v>35.344061815752667</v>
      </c>
      <c r="AO61" s="41">
        <v>38.594270434586676</v>
      </c>
      <c r="AP61" s="41">
        <v>29.260332920160238</v>
      </c>
      <c r="AQ61" s="41">
        <v>46.822682468562292</v>
      </c>
      <c r="AR61" s="41">
        <v>57.906496366209325</v>
      </c>
    </row>
    <row r="62" spans="1:44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J62" s="41">
        <v>69.065035540982052</v>
      </c>
      <c r="K62" s="41">
        <v>67.755318030000041</v>
      </c>
      <c r="L62" s="41">
        <v>68.064263030000006</v>
      </c>
      <c r="M62" s="41">
        <v>68.241291030000014</v>
      </c>
      <c r="N62" s="41">
        <v>68.241291030000014</v>
      </c>
      <c r="O62" s="41">
        <v>76.859350469999953</v>
      </c>
      <c r="P62" s="41">
        <v>71.706350469999961</v>
      </c>
      <c r="R62" s="41">
        <v>16.21918889919877</v>
      </c>
      <c r="S62" s="41">
        <v>20.550036051963957</v>
      </c>
      <c r="T62" s="41">
        <v>15.176898051963917</v>
      </c>
      <c r="U62" s="41">
        <v>12.322717051963991</v>
      </c>
      <c r="V62" s="41">
        <v>9.9120355409820036</v>
      </c>
      <c r="W62" s="41">
        <v>8.6023180299999922</v>
      </c>
      <c r="X62" s="41">
        <v>8.911263029999958</v>
      </c>
      <c r="Y62" s="41">
        <v>9.0882910299999651</v>
      </c>
      <c r="Z62" s="41">
        <v>9.0882910299999651</v>
      </c>
      <c r="AA62" s="41">
        <v>17.706350469999904</v>
      </c>
      <c r="AB62" s="41">
        <v>12.553350469999913</v>
      </c>
      <c r="AD62" s="41">
        <v>10.935717051964048</v>
      </c>
      <c r="AE62" s="41">
        <v>8.52503554098206</v>
      </c>
      <c r="AF62" s="41">
        <v>7.2153180300000486</v>
      </c>
      <c r="AG62" s="41">
        <v>7.5242630300000144</v>
      </c>
      <c r="AH62" s="41">
        <v>7.7012910300000215</v>
      </c>
      <c r="AI62" s="41">
        <v>7.7012910300000215</v>
      </c>
      <c r="AJ62" s="41">
        <v>16.319350469999961</v>
      </c>
      <c r="AK62" s="41">
        <v>11.166350469999969</v>
      </c>
      <c r="AM62" s="41">
        <v>8.593318030000006</v>
      </c>
      <c r="AN62" s="41">
        <v>8.9022630299999719</v>
      </c>
      <c r="AO62" s="41">
        <v>9.0792910299999789</v>
      </c>
      <c r="AP62" s="41">
        <v>9.0792910299999789</v>
      </c>
      <c r="AQ62" s="41">
        <v>17.697350469999918</v>
      </c>
      <c r="AR62" s="41">
        <v>12.544350469999927</v>
      </c>
    </row>
    <row r="63" spans="1:44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J63" s="41">
        <v>-7.7088044989704461</v>
      </c>
      <c r="K63" s="41">
        <v>-11.754427000000044</v>
      </c>
      <c r="L63" s="41">
        <v>-11.809470000000006</v>
      </c>
      <c r="M63" s="41">
        <v>-21.662577000000034</v>
      </c>
      <c r="N63" s="41">
        <v>-21.662577000000034</v>
      </c>
      <c r="O63" s="41">
        <v>-1.138481089999992</v>
      </c>
      <c r="P63" s="41">
        <v>-1.3874810900000023</v>
      </c>
      <c r="R63" s="41">
        <v>9.6500483821824421</v>
      </c>
      <c r="S63" s="41">
        <v>-3.8046662665881783</v>
      </c>
      <c r="T63" s="41">
        <v>-3.0135522665881602</v>
      </c>
      <c r="U63" s="41">
        <v>-7.0452642665882035</v>
      </c>
      <c r="V63" s="41">
        <v>-4.8028044989704419</v>
      </c>
      <c r="W63" s="41">
        <v>-8.84842700000004</v>
      </c>
      <c r="X63" s="41">
        <v>-8.9034700000000022</v>
      </c>
      <c r="Y63" s="41">
        <v>-18.756577000000028</v>
      </c>
      <c r="Z63" s="41">
        <v>-18.756577000000028</v>
      </c>
      <c r="AA63" s="41">
        <v>1.7675189100000122</v>
      </c>
      <c r="AB63" s="41">
        <v>1.5185189100000018</v>
      </c>
      <c r="AD63" s="41">
        <v>-8.370264266588201</v>
      </c>
      <c r="AE63" s="41">
        <v>-6.1278044989704403</v>
      </c>
      <c r="AF63" s="41">
        <v>-10.173427000000039</v>
      </c>
      <c r="AG63" s="41">
        <v>-10.228470000000002</v>
      </c>
      <c r="AH63" s="41">
        <v>-20.081577000000028</v>
      </c>
      <c r="AI63" s="41">
        <v>-20.081577000000028</v>
      </c>
      <c r="AJ63" s="41">
        <v>0.44251891000001375</v>
      </c>
      <c r="AK63" s="41">
        <v>0.19351891000000343</v>
      </c>
      <c r="AM63" s="41">
        <v>-12.43542700000002</v>
      </c>
      <c r="AN63" s="41">
        <v>-12.490469999999982</v>
      </c>
      <c r="AO63" s="41">
        <v>-22.34357700000001</v>
      </c>
      <c r="AP63" s="41">
        <v>-22.34357700000001</v>
      </c>
      <c r="AQ63" s="41">
        <v>-1.819481089999968</v>
      </c>
      <c r="AR63" s="41">
        <v>-2.0684810899999784</v>
      </c>
    </row>
    <row r="64" spans="1:44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J64" s="41">
        <v>-97.905169894827338</v>
      </c>
      <c r="K64" s="41">
        <v>-67.905822728615078</v>
      </c>
      <c r="L64" s="41">
        <v>-66.684069348677781</v>
      </c>
      <c r="M64" s="41">
        <v>-65.02183347615096</v>
      </c>
      <c r="N64" s="41">
        <v>-68.461886536596666</v>
      </c>
      <c r="O64" s="41">
        <v>-29.979960076596669</v>
      </c>
      <c r="P64" s="41">
        <v>-18.119082717087593</v>
      </c>
      <c r="R64" s="41">
        <v>-18.702414720347264</v>
      </c>
      <c r="S64" s="41">
        <v>-22.393359720347291</v>
      </c>
      <c r="T64" s="41">
        <v>-19.838961164546262</v>
      </c>
      <c r="U64" s="41">
        <v>-17.321146706628383</v>
      </c>
      <c r="V64" s="41">
        <v>-41.287169894827343</v>
      </c>
      <c r="W64" s="41">
        <v>-11.287822728615083</v>
      </c>
      <c r="X64" s="41">
        <v>-10.066069348677786</v>
      </c>
      <c r="Y64" s="41">
        <v>-8.4038334761509574</v>
      </c>
      <c r="Z64" s="41">
        <v>-11.843886536596671</v>
      </c>
      <c r="AA64" s="41">
        <v>26.638039923403333</v>
      </c>
      <c r="AB64" s="41">
        <v>38.498917282912409</v>
      </c>
      <c r="AD64" s="41">
        <v>-17.450146706628374</v>
      </c>
      <c r="AE64" s="41">
        <v>-41.416169894827334</v>
      </c>
      <c r="AF64" s="41">
        <v>-11.416822728615074</v>
      </c>
      <c r="AG64" s="41">
        <v>-10.195069348677777</v>
      </c>
      <c r="AH64" s="41">
        <v>-8.5328334761509481</v>
      </c>
      <c r="AI64" s="41">
        <v>-11.972886536596661</v>
      </c>
      <c r="AJ64" s="41">
        <v>26.509039923403343</v>
      </c>
      <c r="AK64" s="41">
        <v>38.369917282912418</v>
      </c>
      <c r="AM64" s="41">
        <v>-36.960822728615085</v>
      </c>
      <c r="AN64" s="41">
        <v>-35.739069348677788</v>
      </c>
      <c r="AO64" s="41">
        <v>-34.076833476150959</v>
      </c>
      <c r="AP64" s="41">
        <v>-37.516886536596672</v>
      </c>
      <c r="AQ64" s="41">
        <v>0.96503992340333156</v>
      </c>
      <c r="AR64" s="41">
        <v>12.825917282912407</v>
      </c>
    </row>
    <row r="65" spans="1:44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J65" s="41">
        <v>0.82787088348887039</v>
      </c>
      <c r="K65" s="41">
        <v>5.7348610004468341</v>
      </c>
      <c r="L65" s="41">
        <v>10.759975519715205</v>
      </c>
      <c r="M65" s="41">
        <v>10.760987519715208</v>
      </c>
      <c r="N65" s="41">
        <v>10.760987519715208</v>
      </c>
      <c r="O65" s="41">
        <v>4.2114898097152178</v>
      </c>
      <c r="P65" s="41">
        <v>4.0258167526121014</v>
      </c>
      <c r="R65" s="41">
        <v>-16.883180513508577</v>
      </c>
      <c r="S65" s="41">
        <v>-9.1456718040474101</v>
      </c>
      <c r="T65" s="41">
        <v>-3.1871485219515563</v>
      </c>
      <c r="U65" s="41">
        <v>1.2809179396203376</v>
      </c>
      <c r="V65" s="41">
        <v>4.5128708834888585</v>
      </c>
      <c r="W65" s="41">
        <v>9.4198610004468222</v>
      </c>
      <c r="X65" s="41">
        <v>14.444975519715193</v>
      </c>
      <c r="Y65" s="41">
        <v>14.445987519715196</v>
      </c>
      <c r="Z65" s="41">
        <v>14.445987519715196</v>
      </c>
      <c r="AA65" s="41">
        <v>7.8964898097152059</v>
      </c>
      <c r="AB65" s="41">
        <v>7.7108167526120894</v>
      </c>
      <c r="AD65" s="41">
        <v>0.79691793962034296</v>
      </c>
      <c r="AE65" s="41">
        <v>4.0288708834888638</v>
      </c>
      <c r="AF65" s="41">
        <v>8.9358610004468275</v>
      </c>
      <c r="AG65" s="41">
        <v>13.960975519715198</v>
      </c>
      <c r="AH65" s="41">
        <v>13.961987519715201</v>
      </c>
      <c r="AI65" s="41">
        <v>13.961987519715201</v>
      </c>
      <c r="AJ65" s="41">
        <v>7.4124898097152112</v>
      </c>
      <c r="AK65" s="41">
        <v>7.2268167526120948</v>
      </c>
      <c r="AM65" s="41">
        <v>5.9358610004468275</v>
      </c>
      <c r="AN65" s="41">
        <v>10.960975519715198</v>
      </c>
      <c r="AO65" s="41">
        <v>10.961987519715201</v>
      </c>
      <c r="AP65" s="41">
        <v>10.961987519715201</v>
      </c>
      <c r="AQ65" s="41">
        <v>4.4124898097152112</v>
      </c>
      <c r="AR65" s="41">
        <v>4.2268167526120948</v>
      </c>
    </row>
    <row r="66" spans="1:44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O66" s="41">
        <v>1.0016570199999997</v>
      </c>
      <c r="P66" s="41">
        <v>1.0016570199999988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W66" s="41">
        <v>0.47758999999999929</v>
      </c>
      <c r="X66" s="41">
        <v>0.47758999999999929</v>
      </c>
      <c r="Y66" s="41">
        <v>0.47758999999999929</v>
      </c>
      <c r="Z66" s="41">
        <v>0.47758999999999929</v>
      </c>
      <c r="AA66" s="41">
        <v>1.0016570199999997</v>
      </c>
      <c r="AB66" s="41">
        <v>1.0016570199999988</v>
      </c>
      <c r="AD66" s="41">
        <v>0.47758999999999929</v>
      </c>
      <c r="AE66" s="41">
        <v>0.47758999999999929</v>
      </c>
      <c r="AF66" s="41">
        <v>0.47758999999999929</v>
      </c>
      <c r="AG66" s="41">
        <v>0.47758999999999929</v>
      </c>
      <c r="AH66" s="41">
        <v>0.47758999999999929</v>
      </c>
      <c r="AI66" s="41">
        <v>0.47758999999999929</v>
      </c>
      <c r="AJ66" s="41">
        <v>1.0016570199999997</v>
      </c>
      <c r="AK66" s="41">
        <v>1.0016570199999988</v>
      </c>
      <c r="AM66" s="41">
        <v>0.47758999999999929</v>
      </c>
      <c r="AN66" s="41">
        <v>0.47758999999999929</v>
      </c>
      <c r="AO66" s="41">
        <v>0.47758999999999929</v>
      </c>
      <c r="AP66" s="41">
        <v>0.47758999999999929</v>
      </c>
      <c r="AQ66" s="41">
        <v>1.0016570199999997</v>
      </c>
      <c r="AR66" s="41">
        <v>1.0016570199999988</v>
      </c>
    </row>
    <row r="67" spans="1:44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J67" s="41">
        <v>28.54648841522425</v>
      </c>
      <c r="K67" s="41">
        <v>55.64254109941762</v>
      </c>
      <c r="L67" s="41">
        <v>62.010719555431045</v>
      </c>
      <c r="M67" s="41">
        <v>53.437970555431043</v>
      </c>
      <c r="N67" s="41">
        <v>53.437970555431043</v>
      </c>
      <c r="O67" s="41">
        <v>10.71835514543104</v>
      </c>
      <c r="P67" s="41">
        <v>13.626101643609069</v>
      </c>
      <c r="R67" s="41">
        <v>-5.6783191249825364</v>
      </c>
      <c r="S67" s="41">
        <v>-8.9894351249825419</v>
      </c>
      <c r="T67" s="41">
        <v>-8.8841391249825392</v>
      </c>
      <c r="U67" s="41">
        <v>1.4530454750174613</v>
      </c>
      <c r="V67" s="41">
        <v>13.683488415224257</v>
      </c>
      <c r="W67" s="41">
        <v>40.779541099417628</v>
      </c>
      <c r="X67" s="41">
        <v>47.147719555431053</v>
      </c>
      <c r="Y67" s="41">
        <v>38.574970555431051</v>
      </c>
      <c r="Z67" s="41">
        <v>38.574970555431051</v>
      </c>
      <c r="AA67" s="41">
        <v>-4.144644854568952</v>
      </c>
      <c r="AB67" s="41">
        <v>-1.2368983563909239</v>
      </c>
      <c r="AD67" s="41">
        <v>-13.124954524982535</v>
      </c>
      <c r="AE67" s="41">
        <v>-0.89451158477573856</v>
      </c>
      <c r="AF67" s="41">
        <v>26.201541099417632</v>
      </c>
      <c r="AG67" s="41">
        <v>32.569719555431057</v>
      </c>
      <c r="AH67" s="41">
        <v>23.996970555431055</v>
      </c>
      <c r="AI67" s="41">
        <v>23.996970555431055</v>
      </c>
      <c r="AJ67" s="41">
        <v>-18.722644854568948</v>
      </c>
      <c r="AK67" s="41">
        <v>-15.81489835639092</v>
      </c>
      <c r="AM67" s="41">
        <v>-2.6654589005823803</v>
      </c>
      <c r="AN67" s="41">
        <v>3.7027195554310444</v>
      </c>
      <c r="AO67" s="41">
        <v>-4.8700294445689547</v>
      </c>
      <c r="AP67" s="41">
        <v>-4.8700294445689547</v>
      </c>
      <c r="AQ67" s="41">
        <v>-47.589644854568959</v>
      </c>
      <c r="AR67" s="41">
        <v>-44.681898356390931</v>
      </c>
    </row>
    <row r="68" spans="1:44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J68" s="41">
        <v>-1.1148069170002559</v>
      </c>
      <c r="K68" s="41">
        <v>-1.1691280833566773</v>
      </c>
      <c r="L68" s="41">
        <v>-1.1691280833566773</v>
      </c>
      <c r="M68" s="41">
        <v>-1.1691280833566773</v>
      </c>
      <c r="N68" s="41">
        <v>-1.1691280833566773</v>
      </c>
      <c r="O68" s="41">
        <v>2.3878134766433217</v>
      </c>
      <c r="P68" s="41">
        <v>2.0277034450517015</v>
      </c>
      <c r="R68" s="41">
        <v>-3.7024857506438336</v>
      </c>
      <c r="S68" s="41">
        <v>-3.7024857506438336</v>
      </c>
      <c r="T68" s="41">
        <v>-3.7024857506438336</v>
      </c>
      <c r="U68" s="41">
        <v>-3.7024857506438336</v>
      </c>
      <c r="V68" s="41">
        <v>-3.7568069170002549</v>
      </c>
      <c r="W68" s="41">
        <v>-3.8111280833566763</v>
      </c>
      <c r="X68" s="41">
        <v>-3.8111280833566763</v>
      </c>
      <c r="Y68" s="41">
        <v>-3.8111280833566763</v>
      </c>
      <c r="Z68" s="41">
        <v>-3.8111280833566763</v>
      </c>
      <c r="AA68" s="41">
        <v>-0.25418652335667735</v>
      </c>
      <c r="AB68" s="41">
        <v>-0.61429655494829749</v>
      </c>
      <c r="AD68" s="41">
        <v>-3.6974857506438341</v>
      </c>
      <c r="AE68" s="41">
        <v>-3.7518069170002555</v>
      </c>
      <c r="AF68" s="41">
        <v>-3.8061280833566769</v>
      </c>
      <c r="AG68" s="41">
        <v>-3.8061280833566769</v>
      </c>
      <c r="AH68" s="41">
        <v>-3.8061280833566769</v>
      </c>
      <c r="AI68" s="41">
        <v>-3.8061280833566769</v>
      </c>
      <c r="AJ68" s="41">
        <v>-0.2491865233566779</v>
      </c>
      <c r="AK68" s="41">
        <v>-0.60929655494829804</v>
      </c>
      <c r="AM68" s="41">
        <v>-3.8261280833566769</v>
      </c>
      <c r="AN68" s="41">
        <v>-3.8261280833566769</v>
      </c>
      <c r="AO68" s="41">
        <v>-3.8261280833566769</v>
      </c>
      <c r="AP68" s="41">
        <v>-3.8261280833566769</v>
      </c>
      <c r="AQ68" s="41">
        <v>-0.26918652335667792</v>
      </c>
      <c r="AR68" s="41">
        <v>-0.62929655494829806</v>
      </c>
    </row>
    <row r="69" spans="1:44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J69" s="41">
        <v>5.7737212467762333</v>
      </c>
      <c r="K69" s="41">
        <v>5.7737212467762333</v>
      </c>
      <c r="L69" s="41">
        <v>5.7737212467762333</v>
      </c>
      <c r="M69" s="41">
        <v>5.7737212467762333</v>
      </c>
      <c r="N69" s="41">
        <v>5.7737212467762333</v>
      </c>
      <c r="O69" s="41">
        <v>5.7760429167762339</v>
      </c>
      <c r="P69" s="41">
        <v>5.7760429167762339</v>
      </c>
      <c r="R69" s="41">
        <v>120.17351724677623</v>
      </c>
      <c r="S69" s="41">
        <v>120.17351724677623</v>
      </c>
      <c r="T69" s="41">
        <v>120.17351724677623</v>
      </c>
      <c r="U69" s="41">
        <v>120.17351724677623</v>
      </c>
      <c r="V69" s="41">
        <v>5.7737212467762333</v>
      </c>
      <c r="W69" s="41">
        <v>5.7737212467762333</v>
      </c>
      <c r="X69" s="41">
        <v>5.7737212467762333</v>
      </c>
      <c r="Y69" s="41">
        <v>5.7737212467762333</v>
      </c>
      <c r="Z69" s="41">
        <v>5.7737212467762333</v>
      </c>
      <c r="AA69" s="41">
        <v>5.7760429167762339</v>
      </c>
      <c r="AB69" s="41">
        <v>5.7760429167762339</v>
      </c>
      <c r="AD69" s="41">
        <v>428.58451724677622</v>
      </c>
      <c r="AE69" s="41">
        <v>314.18472124677623</v>
      </c>
      <c r="AF69" s="41">
        <v>314.18472124677623</v>
      </c>
      <c r="AG69" s="41">
        <v>314.18472124677623</v>
      </c>
      <c r="AH69" s="41">
        <v>314.18472124677623</v>
      </c>
      <c r="AI69" s="41">
        <v>314.18472124677623</v>
      </c>
      <c r="AJ69" s="41">
        <v>314.18704291677625</v>
      </c>
      <c r="AK69" s="41">
        <v>314.18704291677625</v>
      </c>
      <c r="AM69" s="41">
        <v>312.15646300677622</v>
      </c>
      <c r="AN69" s="41">
        <v>312.15646300677622</v>
      </c>
      <c r="AO69" s="41">
        <v>312.15646300677622</v>
      </c>
      <c r="AP69" s="41">
        <v>312.15646300677622</v>
      </c>
      <c r="AQ69" s="41">
        <v>312.15878467677624</v>
      </c>
      <c r="AR69" s="41">
        <v>312.15878467677624</v>
      </c>
    </row>
    <row r="70" spans="1:44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J70" s="41">
        <v>23.114703311015859</v>
      </c>
      <c r="K70" s="41">
        <v>79.488007635675686</v>
      </c>
      <c r="L70" s="41">
        <v>61.077306293669238</v>
      </c>
      <c r="M70" s="41">
        <v>33.706123638328592</v>
      </c>
      <c r="N70" s="41">
        <v>132.5012746075594</v>
      </c>
      <c r="O70" s="41">
        <v>79.535414110001582</v>
      </c>
      <c r="P70" s="41">
        <v>92.180198820001607</v>
      </c>
      <c r="R70" s="41">
        <v>54.928801068992577</v>
      </c>
      <c r="S70" s="41">
        <v>100.28772388864398</v>
      </c>
      <c r="T70" s="41">
        <v>79.850341021372969</v>
      </c>
      <c r="U70" s="41">
        <v>69.713741150919319</v>
      </c>
      <c r="V70" s="41">
        <v>23.088703311015863</v>
      </c>
      <c r="W70" s="41">
        <v>79.46200763567569</v>
      </c>
      <c r="X70" s="41">
        <v>61.051306293669242</v>
      </c>
      <c r="Y70" s="41">
        <v>33.680123638328595</v>
      </c>
      <c r="Z70" s="41">
        <v>132.47527460755941</v>
      </c>
      <c r="AA70" s="41">
        <v>79.509414110001586</v>
      </c>
      <c r="AB70" s="41">
        <v>92.154198820001611</v>
      </c>
      <c r="AD70" s="41">
        <v>70.231741150919305</v>
      </c>
      <c r="AE70" s="41">
        <v>23.606703311015849</v>
      </c>
      <c r="AF70" s="41">
        <v>79.980007635675676</v>
      </c>
      <c r="AG70" s="41">
        <v>61.569306293669229</v>
      </c>
      <c r="AH70" s="41">
        <v>34.198123638328582</v>
      </c>
      <c r="AI70" s="41">
        <v>132.99327460755939</v>
      </c>
      <c r="AJ70" s="41">
        <v>80.027414110001573</v>
      </c>
      <c r="AK70" s="41">
        <v>92.672198820001597</v>
      </c>
      <c r="AM70" s="41">
        <v>79.980007635675634</v>
      </c>
      <c r="AN70" s="41">
        <v>61.569306293669186</v>
      </c>
      <c r="AO70" s="41">
        <v>34.198123638328539</v>
      </c>
      <c r="AP70" s="41">
        <v>132.99327460755936</v>
      </c>
      <c r="AQ70" s="41">
        <v>80.02741411000153</v>
      </c>
      <c r="AR70" s="41">
        <v>92.672198820001555</v>
      </c>
    </row>
    <row r="71" spans="1:44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J71" s="41">
        <v>234.40173432278564</v>
      </c>
      <c r="K71" s="41">
        <v>235.38053670046747</v>
      </c>
      <c r="L71" s="41">
        <v>234.3081679743633</v>
      </c>
      <c r="M71" s="41">
        <v>274.18239268903898</v>
      </c>
      <c r="N71" s="41">
        <v>205.03173241383175</v>
      </c>
      <c r="O71" s="41">
        <v>223.74682508262615</v>
      </c>
      <c r="P71" s="41">
        <v>205.9186956161021</v>
      </c>
      <c r="R71" s="41">
        <v>79.554122389470706</v>
      </c>
      <c r="S71" s="41">
        <v>110.19359517727764</v>
      </c>
      <c r="T71" s="41">
        <v>94.170941248290973</v>
      </c>
      <c r="U71" s="41">
        <v>83.909998324721215</v>
      </c>
      <c r="V71" s="41">
        <v>260.71973432278435</v>
      </c>
      <c r="W71" s="41">
        <v>261.69853670046615</v>
      </c>
      <c r="X71" s="41">
        <v>260.62616797436198</v>
      </c>
      <c r="Y71" s="41">
        <v>300.50039268903765</v>
      </c>
      <c r="Z71" s="41">
        <v>231.34973241383042</v>
      </c>
      <c r="AA71" s="41">
        <v>250.06482508262482</v>
      </c>
      <c r="AB71" s="41">
        <v>232.23669561610077</v>
      </c>
      <c r="AD71" s="41">
        <v>-258.75200167527771</v>
      </c>
      <c r="AE71" s="41">
        <v>-81.942265677214579</v>
      </c>
      <c r="AF71" s="41">
        <v>-80.963463299532748</v>
      </c>
      <c r="AG71" s="41">
        <v>-82.035832025636921</v>
      </c>
      <c r="AH71" s="41">
        <v>-42.161607310961244</v>
      </c>
      <c r="AI71" s="41">
        <v>-111.31226758616847</v>
      </c>
      <c r="AJ71" s="41">
        <v>-92.597174917374076</v>
      </c>
      <c r="AK71" s="41">
        <v>-110.42530438389812</v>
      </c>
      <c r="AM71" s="41">
        <v>-168.01672153953331</v>
      </c>
      <c r="AN71" s="41">
        <v>-169.08909026563748</v>
      </c>
      <c r="AO71" s="41">
        <v>-129.2148655509618</v>
      </c>
      <c r="AP71" s="41">
        <v>-198.36552582616903</v>
      </c>
      <c r="AQ71" s="41">
        <v>-179.65043315737464</v>
      </c>
      <c r="AR71" s="41">
        <v>-197.47856262389868</v>
      </c>
    </row>
    <row r="72" spans="1:44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N72" s="39">
        <v>-97.963019610000003</v>
      </c>
      <c r="O72" s="39">
        <v>-97.963019610000003</v>
      </c>
      <c r="P72" s="39">
        <v>-97.825105429999951</v>
      </c>
      <c r="R72" s="39">
        <v>-5.7011231399999929</v>
      </c>
      <c r="S72" s="39">
        <v>-58.623905876000002</v>
      </c>
      <c r="T72" s="39">
        <v>-64.865828590000007</v>
      </c>
      <c r="U72" s="39">
        <v>-74.590990617142864</v>
      </c>
      <c r="V72" s="39">
        <v>-74.590990617142864</v>
      </c>
      <c r="W72" s="39">
        <v>-74.590990617142864</v>
      </c>
      <c r="X72" s="39">
        <v>-64.479626867999997</v>
      </c>
      <c r="Y72" s="39">
        <v>-65.613935678181804</v>
      </c>
      <c r="Z72" s="39">
        <v>-71.663019609999992</v>
      </c>
      <c r="AA72" s="39">
        <v>-71.663019609999992</v>
      </c>
      <c r="AB72" s="39">
        <v>-71.52510542999994</v>
      </c>
      <c r="AD72" s="39">
        <v>-0.89099061714287586</v>
      </c>
      <c r="AE72" s="39">
        <v>-0.89099061714287586</v>
      </c>
      <c r="AF72" s="39">
        <v>-0.89099061714287586</v>
      </c>
      <c r="AG72" s="39">
        <v>9.220373132000006</v>
      </c>
      <c r="AH72" s="39">
        <v>8.0860643218181991</v>
      </c>
      <c r="AI72" s="39">
        <v>2.0369803899999965</v>
      </c>
      <c r="AJ72" s="39">
        <v>2.0369803899999965</v>
      </c>
      <c r="AK72" s="39">
        <v>2.174894570000049</v>
      </c>
      <c r="AM72" s="39">
        <v>-23.872990617142875</v>
      </c>
      <c r="AN72" s="39">
        <v>-13.761626867999993</v>
      </c>
      <c r="AO72" s="39">
        <v>-14.8959356781818</v>
      </c>
      <c r="AP72" s="39">
        <v>-20.945019610000003</v>
      </c>
      <c r="AQ72" s="39">
        <v>-20.945019610000003</v>
      </c>
      <c r="AR72" s="39">
        <v>-20.80710542999995</v>
      </c>
    </row>
    <row r="73" spans="1:44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N73" s="39">
        <v>-325.2868413914</v>
      </c>
      <c r="O73" s="39">
        <v>-334.06690253140005</v>
      </c>
      <c r="P73" s="39">
        <v>-325.70000000000005</v>
      </c>
      <c r="R73" s="39">
        <v>-17.882000000000062</v>
      </c>
      <c r="S73" s="39">
        <v>21.414199792029876</v>
      </c>
      <c r="T73" s="39">
        <v>21.414199792029876</v>
      </c>
      <c r="U73" s="39">
        <v>-13.948327740059995</v>
      </c>
      <c r="V73" s="39">
        <v>-13.948327740059995</v>
      </c>
      <c r="W73" s="39">
        <v>56.856307498979959</v>
      </c>
      <c r="X73" s="39">
        <v>81.999927466439885</v>
      </c>
      <c r="Y73" s="39">
        <v>81.999927466439885</v>
      </c>
      <c r="Z73" s="39">
        <v>106.83115860859994</v>
      </c>
      <c r="AA73" s="39">
        <v>98.051097468599892</v>
      </c>
      <c r="AB73" s="39">
        <v>106.41799999999989</v>
      </c>
      <c r="AD73" s="39">
        <v>-446.06632774005993</v>
      </c>
      <c r="AE73" s="39">
        <v>-446.06632774005993</v>
      </c>
      <c r="AF73" s="39">
        <v>-375.26169250101998</v>
      </c>
      <c r="AG73" s="39">
        <v>-350.11807253356005</v>
      </c>
      <c r="AH73" s="39">
        <v>-350.11807253356005</v>
      </c>
      <c r="AI73" s="39">
        <v>-325.2868413914</v>
      </c>
      <c r="AJ73" s="39">
        <v>-334.06690253140005</v>
      </c>
      <c r="AK73" s="39">
        <v>-325.70000000000005</v>
      </c>
      <c r="AM73" s="39">
        <v>-23.261692501019979</v>
      </c>
      <c r="AN73" s="39">
        <v>1.8819274664399472</v>
      </c>
      <c r="AO73" s="39">
        <v>1.8819274664399472</v>
      </c>
      <c r="AP73" s="39">
        <v>26.713158608599997</v>
      </c>
      <c r="AQ73" s="39">
        <v>17.933097468599954</v>
      </c>
      <c r="AR73" s="39">
        <v>26.299999999999955</v>
      </c>
    </row>
    <row r="74" spans="1:44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J74" s="39">
        <v>53.21506192385641</v>
      </c>
      <c r="K74" s="39">
        <v>61.330847267825447</v>
      </c>
      <c r="L74" s="39">
        <v>50.263590267826658</v>
      </c>
      <c r="M74" s="39">
        <v>48.824599913867132</v>
      </c>
      <c r="N74" s="39">
        <v>47.854879267830256</v>
      </c>
      <c r="O74" s="39">
        <v>53.357721177839267</v>
      </c>
      <c r="P74" s="39">
        <v>74.615042457349773</v>
      </c>
      <c r="R74" s="39">
        <v>23.574803211522521</v>
      </c>
      <c r="S74" s="39">
        <v>22.086690579890274</v>
      </c>
      <c r="T74" s="39">
        <v>12.177483579889667</v>
      </c>
      <c r="U74" s="39">
        <v>28.062167579882953</v>
      </c>
      <c r="V74" s="39">
        <v>25.48806192385382</v>
      </c>
      <c r="W74" s="39">
        <v>33.603847267822857</v>
      </c>
      <c r="X74" s="39">
        <v>22.536590267824067</v>
      </c>
      <c r="Y74" s="39">
        <v>21.097599913864542</v>
      </c>
      <c r="Z74" s="39">
        <v>20.127879267827666</v>
      </c>
      <c r="AA74" s="39">
        <v>25.630721177836676</v>
      </c>
      <c r="AB74" s="39">
        <v>46.888042457347183</v>
      </c>
      <c r="AD74" s="39">
        <v>24.36116757988566</v>
      </c>
      <c r="AE74" s="39">
        <v>21.787061923856527</v>
      </c>
      <c r="AF74" s="39">
        <v>29.902847267825564</v>
      </c>
      <c r="AG74" s="39">
        <v>18.835590267826774</v>
      </c>
      <c r="AH74" s="39">
        <v>17.396599913867249</v>
      </c>
      <c r="AI74" s="39">
        <v>16.426879267830373</v>
      </c>
      <c r="AJ74" s="39">
        <v>21.929721177839383</v>
      </c>
      <c r="AK74" s="39">
        <v>43.187042457349889</v>
      </c>
      <c r="AM74" s="39">
        <v>33.278847267825768</v>
      </c>
      <c r="AN74" s="39">
        <v>22.211590267826978</v>
      </c>
      <c r="AO74" s="39">
        <v>20.772599913867452</v>
      </c>
      <c r="AP74" s="39">
        <v>19.802879267830576</v>
      </c>
      <c r="AQ74" s="39">
        <v>25.305721177839587</v>
      </c>
      <c r="AR74" s="39">
        <v>46.563042457350093</v>
      </c>
    </row>
    <row r="75" spans="1:44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J75" s="42">
        <v>208.39206436571931</v>
      </c>
      <c r="K75" s="42">
        <v>223.94134925701928</v>
      </c>
      <c r="L75" s="42">
        <v>263.0545012378434</v>
      </c>
      <c r="M75" s="42">
        <v>222.79648820415696</v>
      </c>
      <c r="N75" s="42">
        <v>234.8329569952466</v>
      </c>
      <c r="O75" s="42">
        <v>494.17162600044594</v>
      </c>
      <c r="P75" s="42">
        <v>893.56093293548656</v>
      </c>
      <c r="R75" s="46">
        <v>405.39964542713551</v>
      </c>
      <c r="S75" s="46">
        <v>717.69356050991246</v>
      </c>
      <c r="T75" s="46">
        <v>622.2587044335105</v>
      </c>
      <c r="U75" s="46">
        <v>422.71345115711392</v>
      </c>
      <c r="V75" s="46">
        <v>163.33906436571397</v>
      </c>
      <c r="W75" s="46">
        <v>178.88834925701394</v>
      </c>
      <c r="X75" s="46">
        <v>218.00150123783806</v>
      </c>
      <c r="Y75" s="46">
        <v>177.74348820415162</v>
      </c>
      <c r="Z75" s="46">
        <v>189.77995699524126</v>
      </c>
      <c r="AA75" s="46">
        <v>449.1186260004406</v>
      </c>
      <c r="AB75" s="46">
        <v>848.50793293548122</v>
      </c>
      <c r="AD75" s="50">
        <v>334.58845115710392</v>
      </c>
      <c r="AE75" s="50">
        <v>75.214064365703962</v>
      </c>
      <c r="AF75" s="50">
        <v>90.763349257003938</v>
      </c>
      <c r="AG75" s="50">
        <v>129.87650123782805</v>
      </c>
      <c r="AH75" s="50">
        <v>89.618488204141613</v>
      </c>
      <c r="AI75" s="50">
        <v>101.65495699523126</v>
      </c>
      <c r="AJ75" s="50">
        <v>360.9936260004306</v>
      </c>
      <c r="AK75" s="50">
        <v>760.38293293547122</v>
      </c>
      <c r="AM75" s="42">
        <v>-26.104650742990088</v>
      </c>
      <c r="AN75" s="42">
        <v>13.008501237833116</v>
      </c>
      <c r="AO75" s="42">
        <v>-27.249511795853323</v>
      </c>
      <c r="AP75" s="42">
        <v>-15.213043004763676</v>
      </c>
      <c r="AQ75" s="42">
        <v>244.12562600043566</v>
      </c>
      <c r="AR75" s="42">
        <v>643.51493293547628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AR77"/>
  <sheetViews>
    <sheetView showGridLines="0" zoomScaleNormal="100" workbookViewId="0"/>
  </sheetViews>
  <sheetFormatPr defaultRowHeight="14.4" x14ac:dyDescent="0.3"/>
  <cols>
    <col min="1" max="1" width="40.6640625" customWidth="1"/>
    <col min="2" max="16" width="12.6640625" customWidth="1"/>
    <col min="18" max="28" width="12.6640625" customWidth="1"/>
    <col min="30" max="37" width="12.6640625" customWidth="1"/>
    <col min="39" max="44" width="12.6640625" customWidth="1"/>
  </cols>
  <sheetData>
    <row r="1" spans="1:44" x14ac:dyDescent="0.3">
      <c r="A1" s="43" t="s">
        <v>168</v>
      </c>
      <c r="B1" s="43"/>
      <c r="C1" s="44"/>
      <c r="D1" s="44"/>
      <c r="E1" s="44"/>
      <c r="F1" s="44"/>
      <c r="R1" s="43" t="s">
        <v>175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D1" s="43" t="s">
        <v>178</v>
      </c>
      <c r="AE1" s="43"/>
      <c r="AF1" s="43"/>
      <c r="AG1" s="43"/>
      <c r="AH1" s="43"/>
      <c r="AI1" s="43"/>
      <c r="AJ1" s="43"/>
      <c r="AK1" s="43"/>
      <c r="AM1" s="44" t="s">
        <v>211</v>
      </c>
      <c r="AN1" s="44"/>
      <c r="AO1" s="44"/>
      <c r="AP1" s="44"/>
      <c r="AQ1" s="44"/>
      <c r="AR1" s="44"/>
    </row>
    <row r="2" spans="1:44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181</v>
      </c>
      <c r="M2" s="37" t="s">
        <v>182</v>
      </c>
      <c r="N2" s="37" t="s">
        <v>183</v>
      </c>
      <c r="O2" s="37" t="s">
        <v>210</v>
      </c>
      <c r="P2" s="37" t="s">
        <v>213</v>
      </c>
      <c r="R2" s="45" t="s">
        <v>172</v>
      </c>
      <c r="S2" s="45" t="s">
        <v>173</v>
      </c>
      <c r="T2" s="45" t="s">
        <v>176</v>
      </c>
      <c r="U2" s="45" t="s">
        <v>177</v>
      </c>
      <c r="V2" s="45" t="s">
        <v>179</v>
      </c>
      <c r="W2" s="45" t="s">
        <v>180</v>
      </c>
      <c r="X2" s="45" t="s">
        <v>181</v>
      </c>
      <c r="Y2" s="45" t="s">
        <v>182</v>
      </c>
      <c r="Z2" s="45" t="s">
        <v>183</v>
      </c>
      <c r="AA2" s="45" t="s">
        <v>210</v>
      </c>
      <c r="AB2" s="45" t="s">
        <v>213</v>
      </c>
      <c r="AD2" s="49" t="s">
        <v>177</v>
      </c>
      <c r="AE2" s="49" t="s">
        <v>179</v>
      </c>
      <c r="AF2" s="49" t="s">
        <v>180</v>
      </c>
      <c r="AG2" s="49" t="s">
        <v>181</v>
      </c>
      <c r="AH2" s="49" t="s">
        <v>182</v>
      </c>
      <c r="AI2" s="49" t="s">
        <v>183</v>
      </c>
      <c r="AJ2" s="49" t="s">
        <v>210</v>
      </c>
      <c r="AK2" s="49" t="s">
        <v>213</v>
      </c>
      <c r="AM2" s="37" t="s">
        <v>180</v>
      </c>
      <c r="AN2" s="37" t="s">
        <v>181</v>
      </c>
      <c r="AO2" s="37" t="s">
        <v>182</v>
      </c>
      <c r="AP2" s="37" t="s">
        <v>183</v>
      </c>
      <c r="AQ2" s="37" t="s">
        <v>210</v>
      </c>
      <c r="AR2" s="37" t="s">
        <v>213</v>
      </c>
    </row>
    <row r="3" spans="1:44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N3" s="39">
        <v>-411.66575267999724</v>
      </c>
      <c r="O3" s="39">
        <v>-307.02770339999552</v>
      </c>
      <c r="P3" s="39">
        <v>-201.97506294999766</v>
      </c>
      <c r="R3" s="39">
        <v>-152.73599999998987</v>
      </c>
      <c r="S3" s="39">
        <v>225.98599999999715</v>
      </c>
      <c r="T3" s="39">
        <v>150.48800000000483</v>
      </c>
      <c r="U3" s="39">
        <v>160.72300000001269</v>
      </c>
      <c r="V3" s="39">
        <v>-46.015999999988708</v>
      </c>
      <c r="W3" s="39">
        <v>-121.74825823998981</v>
      </c>
      <c r="X3" s="39">
        <v>-141.74825823998981</v>
      </c>
      <c r="Y3" s="39">
        <v>-175.84725823999179</v>
      </c>
      <c r="Z3" s="39">
        <v>-173.04075267999724</v>
      </c>
      <c r="AA3" s="39">
        <v>-68.402703399995517</v>
      </c>
      <c r="AB3" s="39">
        <v>36.649937050002336</v>
      </c>
      <c r="AD3" s="39">
        <v>-39.34699999998702</v>
      </c>
      <c r="AE3" s="39">
        <v>-246.08599999998842</v>
      </c>
      <c r="AF3" s="39">
        <v>-321.81825823998952</v>
      </c>
      <c r="AG3" s="39">
        <v>-341.81825823998952</v>
      </c>
      <c r="AH3" s="39">
        <v>-375.9172582399915</v>
      </c>
      <c r="AI3" s="39">
        <v>-373.11075267999695</v>
      </c>
      <c r="AJ3" s="39">
        <v>-268.47270339999523</v>
      </c>
      <c r="AK3" s="39">
        <v>-163.42006294999737</v>
      </c>
      <c r="AM3" s="39">
        <v>-97.26456510645221</v>
      </c>
      <c r="AN3" s="39">
        <v>-117.26456510645221</v>
      </c>
      <c r="AO3" s="39">
        <v>-151.36356510645419</v>
      </c>
      <c r="AP3" s="39">
        <v>-148.55705954645964</v>
      </c>
      <c r="AQ3" s="39">
        <v>-43.919010266457917</v>
      </c>
      <c r="AR3" s="39">
        <v>61.133630183539935</v>
      </c>
    </row>
    <row r="4" spans="1:44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N4" s="41">
        <v>116.34900000000016</v>
      </c>
      <c r="O4" s="41">
        <v>59.34900000000016</v>
      </c>
      <c r="P4" s="41">
        <v>59.34900000000016</v>
      </c>
      <c r="R4" s="41">
        <v>-180.60699999999997</v>
      </c>
      <c r="S4" s="41">
        <v>-36.864999999999782</v>
      </c>
      <c r="T4" s="41">
        <v>-36.864999999999782</v>
      </c>
      <c r="U4" s="41">
        <v>78.644000000000233</v>
      </c>
      <c r="V4" s="41">
        <v>46.644000000000233</v>
      </c>
      <c r="W4" s="41">
        <v>24.644000000000233</v>
      </c>
      <c r="X4" s="41">
        <v>24.644000000000233</v>
      </c>
      <c r="Y4" s="41">
        <v>23.644000000000233</v>
      </c>
      <c r="Z4" s="41">
        <v>15.644000000000233</v>
      </c>
      <c r="AA4" s="41">
        <v>-41.355999999999767</v>
      </c>
      <c r="AB4" s="41">
        <v>-41.355999999999767</v>
      </c>
      <c r="AD4" s="41">
        <v>-79.752000000000407</v>
      </c>
      <c r="AE4" s="41">
        <v>-111.75200000000041</v>
      </c>
      <c r="AF4" s="41">
        <v>-133.75200000000041</v>
      </c>
      <c r="AG4" s="41">
        <v>-133.75200000000041</v>
      </c>
      <c r="AH4" s="41">
        <v>-134.75200000000041</v>
      </c>
      <c r="AI4" s="41">
        <v>-142.75200000000041</v>
      </c>
      <c r="AJ4" s="41">
        <v>-199.75200000000041</v>
      </c>
      <c r="AK4" s="41">
        <v>-199.75200000000041</v>
      </c>
      <c r="AM4" s="41">
        <v>-69.47400000000016</v>
      </c>
      <c r="AN4" s="41">
        <v>-69.47400000000016</v>
      </c>
      <c r="AO4" s="41">
        <v>-70.47400000000016</v>
      </c>
      <c r="AP4" s="41">
        <v>-78.47400000000016</v>
      </c>
      <c r="AQ4" s="41">
        <v>-135.47400000000016</v>
      </c>
      <c r="AR4" s="41">
        <v>-135.47400000000016</v>
      </c>
    </row>
    <row r="5" spans="1:44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N5" s="41">
        <v>-9.5500000000001819</v>
      </c>
      <c r="O5" s="41">
        <v>81.449999999999818</v>
      </c>
      <c r="P5" s="41">
        <v>41.819369559999359</v>
      </c>
      <c r="R5" s="41">
        <v>-34.733000000000175</v>
      </c>
      <c r="S5" s="41">
        <v>54.01299999999992</v>
      </c>
      <c r="T5" s="41">
        <v>57.01299999999992</v>
      </c>
      <c r="U5" s="41">
        <v>68.75</v>
      </c>
      <c r="V5" s="41">
        <v>50.75</v>
      </c>
      <c r="W5" s="41">
        <v>36.75</v>
      </c>
      <c r="X5" s="41">
        <v>36.75</v>
      </c>
      <c r="Y5" s="41">
        <v>44.75</v>
      </c>
      <c r="Z5" s="41">
        <v>62.75</v>
      </c>
      <c r="AA5" s="41">
        <v>153.75</v>
      </c>
      <c r="AB5" s="41">
        <v>114.11936955999954</v>
      </c>
      <c r="AD5" s="41">
        <v>27.604000000000269</v>
      </c>
      <c r="AE5" s="41">
        <v>9.6040000000002692</v>
      </c>
      <c r="AF5" s="41">
        <v>-4.3959999999997308</v>
      </c>
      <c r="AG5" s="41">
        <v>-4.3959999999997308</v>
      </c>
      <c r="AH5" s="41">
        <v>3.6040000000002692</v>
      </c>
      <c r="AI5" s="41">
        <v>21.604000000000269</v>
      </c>
      <c r="AJ5" s="41">
        <v>112.60400000000027</v>
      </c>
      <c r="AK5" s="41">
        <v>72.97336955999981</v>
      </c>
      <c r="AM5" s="41">
        <v>6.2799999999997453</v>
      </c>
      <c r="AN5" s="41">
        <v>6.2799999999997453</v>
      </c>
      <c r="AO5" s="41">
        <v>14.279999999999745</v>
      </c>
      <c r="AP5" s="41">
        <v>32.279999999999745</v>
      </c>
      <c r="AQ5" s="41">
        <v>123.27999999999975</v>
      </c>
      <c r="AR5" s="41">
        <v>83.649369559999286</v>
      </c>
    </row>
    <row r="6" spans="1:44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N6" s="41">
        <v>-341.56400000000031</v>
      </c>
      <c r="O6" s="41">
        <v>-241.56400000000031</v>
      </c>
      <c r="P6" s="41">
        <v>-221.56400000000031</v>
      </c>
      <c r="R6" s="41">
        <v>66.154000000000451</v>
      </c>
      <c r="S6" s="41">
        <v>98.154000000000451</v>
      </c>
      <c r="T6" s="41">
        <v>38.154000000000451</v>
      </c>
      <c r="U6" s="41">
        <v>-61.845999999999549</v>
      </c>
      <c r="V6" s="41">
        <v>-161.84599999999955</v>
      </c>
      <c r="W6" s="41">
        <v>-161.84599999999955</v>
      </c>
      <c r="X6" s="41">
        <v>-161.84599999999955</v>
      </c>
      <c r="Y6" s="41">
        <v>-221.84599999999955</v>
      </c>
      <c r="Z6" s="41">
        <v>-221.84599999999955</v>
      </c>
      <c r="AA6" s="41">
        <v>-121.84599999999955</v>
      </c>
      <c r="AB6" s="41">
        <v>-101.84599999999955</v>
      </c>
      <c r="AD6" s="41">
        <v>-34.944999999999709</v>
      </c>
      <c r="AE6" s="41">
        <v>-134.94499999999971</v>
      </c>
      <c r="AF6" s="41">
        <v>-134.94499999999971</v>
      </c>
      <c r="AG6" s="41">
        <v>-134.94499999999971</v>
      </c>
      <c r="AH6" s="41">
        <v>-194.94499999999971</v>
      </c>
      <c r="AI6" s="41">
        <v>-194.94499999999971</v>
      </c>
      <c r="AJ6" s="41">
        <v>-94.944999999999709</v>
      </c>
      <c r="AK6" s="41">
        <v>-74.944999999999709</v>
      </c>
      <c r="AM6" s="41">
        <v>-64.506999999999607</v>
      </c>
      <c r="AN6" s="41">
        <v>-64.506999999999607</v>
      </c>
      <c r="AO6" s="41">
        <v>-124.50699999999961</v>
      </c>
      <c r="AP6" s="41">
        <v>-124.50699999999961</v>
      </c>
      <c r="AQ6" s="41">
        <v>-24.506999999999607</v>
      </c>
      <c r="AR6" s="41">
        <v>-4.5069999999996071</v>
      </c>
    </row>
    <row r="7" spans="1:44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N7" s="41">
        <v>164.3125055599985</v>
      </c>
      <c r="O7" s="41">
        <v>192.95055483999749</v>
      </c>
      <c r="P7" s="41">
        <v>188.91446542999438</v>
      </c>
      <c r="R7" s="41">
        <v>-100.68000000000029</v>
      </c>
      <c r="S7" s="41">
        <v>75.130999999997584</v>
      </c>
      <c r="T7" s="41">
        <v>85.632999999997992</v>
      </c>
      <c r="U7" s="41">
        <v>89.999000000004344</v>
      </c>
      <c r="V7" s="41">
        <v>105.26000000000295</v>
      </c>
      <c r="W7" s="41">
        <v>97.372999999997774</v>
      </c>
      <c r="X7" s="41">
        <v>119.37299999999959</v>
      </c>
      <c r="Y7" s="41">
        <v>121.27399999999761</v>
      </c>
      <c r="Z7" s="41">
        <v>100.0805055599958</v>
      </c>
      <c r="AA7" s="41">
        <v>128.71855483999479</v>
      </c>
      <c r="AB7" s="41">
        <v>124.68246542999168</v>
      </c>
      <c r="AD7" s="41">
        <v>-56.520999999992455</v>
      </c>
      <c r="AE7" s="41">
        <v>-41.259999999993852</v>
      </c>
      <c r="AF7" s="41">
        <v>-49.146999999999025</v>
      </c>
      <c r="AG7" s="41">
        <v>-27.146999999997206</v>
      </c>
      <c r="AH7" s="41">
        <v>-25.245999999999185</v>
      </c>
      <c r="AI7" s="41">
        <v>-46.439494440000999</v>
      </c>
      <c r="AJ7" s="41">
        <v>-17.801445160002004</v>
      </c>
      <c r="AK7" s="41">
        <v>-21.837534570005118</v>
      </c>
      <c r="AM7" s="41">
        <v>-40.049999999999272</v>
      </c>
      <c r="AN7" s="41">
        <v>-18.049999999997453</v>
      </c>
      <c r="AO7" s="41">
        <v>-16.148999999999432</v>
      </c>
      <c r="AP7" s="41">
        <v>-37.342494440001246</v>
      </c>
      <c r="AQ7" s="41">
        <v>-8.7044451600022512</v>
      </c>
      <c r="AR7" s="41">
        <v>-12.740534570005366</v>
      </c>
    </row>
    <row r="8" spans="1:44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N8" s="41">
        <v>-212.3562582400009</v>
      </c>
      <c r="O8" s="41">
        <v>-168.3562582400009</v>
      </c>
      <c r="P8" s="41">
        <v>-114.05003903999932</v>
      </c>
      <c r="R8" s="41">
        <v>98.394000000000233</v>
      </c>
      <c r="S8" s="41">
        <v>105.39400000000023</v>
      </c>
      <c r="T8" s="41">
        <v>74.394000000000233</v>
      </c>
      <c r="U8" s="41">
        <v>57.394000000000233</v>
      </c>
      <c r="V8" s="41">
        <v>-1.6059999999997672</v>
      </c>
      <c r="W8" s="41">
        <v>-14.451258240000243</v>
      </c>
      <c r="X8" s="41">
        <v>-64.451258240000243</v>
      </c>
      <c r="Y8" s="41">
        <v>-47.451258240000243</v>
      </c>
      <c r="Z8" s="41">
        <v>-47.451258240000243</v>
      </c>
      <c r="AA8" s="41">
        <v>-3.4512582400002429</v>
      </c>
      <c r="AB8" s="41">
        <v>50.854960960001335</v>
      </c>
      <c r="AD8" s="41">
        <v>88.760000000000218</v>
      </c>
      <c r="AE8" s="41">
        <v>29.760000000000218</v>
      </c>
      <c r="AF8" s="41">
        <v>16.914741759999742</v>
      </c>
      <c r="AG8" s="41">
        <v>-33.085258240000258</v>
      </c>
      <c r="AH8" s="41">
        <v>-16.085258240000258</v>
      </c>
      <c r="AI8" s="41">
        <v>-16.085258240000258</v>
      </c>
      <c r="AJ8" s="41">
        <v>27.914741759999742</v>
      </c>
      <c r="AK8" s="41">
        <v>82.220960960001321</v>
      </c>
      <c r="AM8" s="41">
        <v>44.167999999999665</v>
      </c>
      <c r="AN8" s="41">
        <v>-5.8320000000003347</v>
      </c>
      <c r="AO8" s="41">
        <v>11.167999999999665</v>
      </c>
      <c r="AP8" s="41">
        <v>11.167999999999665</v>
      </c>
      <c r="AQ8" s="41">
        <v>55.167999999999665</v>
      </c>
      <c r="AR8" s="41">
        <v>109.47421920000124</v>
      </c>
    </row>
    <row r="9" spans="1:44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N9" s="41">
        <v>-23.604999999999563</v>
      </c>
      <c r="O9" s="41">
        <v>-60.604999999999563</v>
      </c>
      <c r="P9" s="41">
        <v>-20.624631459999364</v>
      </c>
      <c r="R9" s="41">
        <v>6.1520000000000437</v>
      </c>
      <c r="S9" s="41">
        <v>43.152000000000044</v>
      </c>
      <c r="T9" s="41">
        <v>43.152000000000044</v>
      </c>
      <c r="U9" s="41">
        <v>40.152000000000044</v>
      </c>
      <c r="V9" s="41">
        <v>21.152000000000044</v>
      </c>
      <c r="W9" s="41">
        <v>1.1520000000000437</v>
      </c>
      <c r="X9" s="41">
        <v>9.1520000000000437</v>
      </c>
      <c r="Y9" s="41">
        <v>9.1520000000000437</v>
      </c>
      <c r="Z9" s="41">
        <v>23.152000000000044</v>
      </c>
      <c r="AA9" s="41">
        <v>-13.847999999999956</v>
      </c>
      <c r="AB9" s="41">
        <v>26.132368540000243</v>
      </c>
      <c r="AD9" s="41">
        <v>29.371000000000095</v>
      </c>
      <c r="AE9" s="41">
        <v>10.371000000000095</v>
      </c>
      <c r="AF9" s="41">
        <v>-9.6289999999999054</v>
      </c>
      <c r="AG9" s="41">
        <v>-1.6289999999999054</v>
      </c>
      <c r="AH9" s="41">
        <v>-1.6289999999999054</v>
      </c>
      <c r="AI9" s="41">
        <v>12.371000000000095</v>
      </c>
      <c r="AJ9" s="41">
        <v>-24.628999999999905</v>
      </c>
      <c r="AK9" s="41">
        <v>15.351368540000294</v>
      </c>
      <c r="AM9" s="41">
        <v>6.5770000000002256</v>
      </c>
      <c r="AN9" s="41">
        <v>14.577000000000226</v>
      </c>
      <c r="AO9" s="41">
        <v>14.577000000000226</v>
      </c>
      <c r="AP9" s="41">
        <v>28.577000000000226</v>
      </c>
      <c r="AQ9" s="41">
        <v>-8.4229999999997744</v>
      </c>
      <c r="AR9" s="41">
        <v>31.557368540000425</v>
      </c>
    </row>
    <row r="10" spans="1:44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N10" s="41">
        <v>1.679000000000002</v>
      </c>
      <c r="O10" s="41">
        <v>-1.320999999999998</v>
      </c>
      <c r="P10" s="41">
        <v>-1.320999999999998</v>
      </c>
      <c r="R10" s="41">
        <v>6.5800000000000054</v>
      </c>
      <c r="S10" s="41">
        <v>4.9250000000000043</v>
      </c>
      <c r="T10" s="41">
        <v>4.9250000000000043</v>
      </c>
      <c r="U10" s="41">
        <v>3.6910000000000025</v>
      </c>
      <c r="V10" s="41">
        <v>3.6910000000000025</v>
      </c>
      <c r="W10" s="41">
        <v>4.6910000000000025</v>
      </c>
      <c r="X10" s="41">
        <v>4.6910000000000025</v>
      </c>
      <c r="Y10" s="41">
        <v>4.6910000000000025</v>
      </c>
      <c r="Z10" s="41">
        <v>4.6910000000000025</v>
      </c>
      <c r="AA10" s="41">
        <v>1.6910000000000025</v>
      </c>
      <c r="AB10" s="41">
        <v>1.6910000000000025</v>
      </c>
      <c r="AD10" s="41">
        <v>5.4069999999999965</v>
      </c>
      <c r="AE10" s="41">
        <v>5.4069999999999965</v>
      </c>
      <c r="AF10" s="41">
        <v>6.4069999999999965</v>
      </c>
      <c r="AG10" s="41">
        <v>6.4069999999999965</v>
      </c>
      <c r="AH10" s="41">
        <v>6.4069999999999965</v>
      </c>
      <c r="AI10" s="41">
        <v>6.4069999999999965</v>
      </c>
      <c r="AJ10" s="41">
        <v>3.4069999999999965</v>
      </c>
      <c r="AK10" s="41">
        <v>3.4069999999999965</v>
      </c>
      <c r="AM10" s="41">
        <v>6.0679999999999978</v>
      </c>
      <c r="AN10" s="41">
        <v>6.0679999999999978</v>
      </c>
      <c r="AO10" s="41">
        <v>6.0679999999999978</v>
      </c>
      <c r="AP10" s="41">
        <v>6.0679999999999978</v>
      </c>
      <c r="AQ10" s="41">
        <v>3.0679999999999978</v>
      </c>
      <c r="AR10" s="41">
        <v>3.0679999999999978</v>
      </c>
    </row>
    <row r="11" spans="1:44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N11" s="41">
        <v>-0.86299999999999955</v>
      </c>
      <c r="O11" s="41">
        <v>-0.86299999999999955</v>
      </c>
      <c r="P11" s="41">
        <v>-0.56786600999999592</v>
      </c>
      <c r="R11" s="41">
        <v>-0.57699999999999818</v>
      </c>
      <c r="S11" s="41">
        <v>-0.57699999999999818</v>
      </c>
      <c r="T11" s="41">
        <v>1.4230000000000018</v>
      </c>
      <c r="U11" s="41">
        <v>-0.57699999999999818</v>
      </c>
      <c r="V11" s="41">
        <v>-0.57699999999999818</v>
      </c>
      <c r="W11" s="41">
        <v>-0.57699999999999818</v>
      </c>
      <c r="X11" s="41">
        <v>-0.57699999999999818</v>
      </c>
      <c r="Y11" s="41">
        <v>-0.57699999999999818</v>
      </c>
      <c r="Z11" s="41">
        <v>-0.57699999999999818</v>
      </c>
      <c r="AA11" s="41">
        <v>-0.57699999999999818</v>
      </c>
      <c r="AB11" s="41">
        <v>-0.28186600999999456</v>
      </c>
      <c r="AD11" s="41">
        <v>-0.57699999999999818</v>
      </c>
      <c r="AE11" s="41">
        <v>-0.57699999999999818</v>
      </c>
      <c r="AF11" s="41">
        <v>-0.57699999999999818</v>
      </c>
      <c r="AG11" s="41">
        <v>-0.57699999999999818</v>
      </c>
      <c r="AH11" s="41">
        <v>-0.57699999999999818</v>
      </c>
      <c r="AI11" s="41">
        <v>-0.57699999999999818</v>
      </c>
      <c r="AJ11" s="41">
        <v>-0.57699999999999818</v>
      </c>
      <c r="AK11" s="41">
        <v>-0.28186600999999456</v>
      </c>
      <c r="AM11" s="41">
        <v>-0.57699999999999818</v>
      </c>
      <c r="AN11" s="41">
        <v>-0.57699999999999818</v>
      </c>
      <c r="AO11" s="41">
        <v>-0.57699999999999818</v>
      </c>
      <c r="AP11" s="41">
        <v>-0.57699999999999818</v>
      </c>
      <c r="AQ11" s="41">
        <v>-0.57699999999999818</v>
      </c>
      <c r="AR11" s="41">
        <v>-0.28186600999999456</v>
      </c>
    </row>
    <row r="12" spans="1:44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N12" s="41">
        <v>-106.06799999999998</v>
      </c>
      <c r="O12" s="41">
        <v>-168.06799999999998</v>
      </c>
      <c r="P12" s="41">
        <v>-133.93036142999995</v>
      </c>
      <c r="R12" s="41">
        <v>-13.418999999999869</v>
      </c>
      <c r="S12" s="41">
        <v>-117.34099999999989</v>
      </c>
      <c r="T12" s="41">
        <v>-117.34099999999989</v>
      </c>
      <c r="U12" s="41">
        <v>-115.48399999999992</v>
      </c>
      <c r="V12" s="41">
        <v>-109.48399999999992</v>
      </c>
      <c r="W12" s="41">
        <v>-109.48399999999992</v>
      </c>
      <c r="X12" s="41">
        <v>-109.48399999999992</v>
      </c>
      <c r="Y12" s="41">
        <v>-109.48399999999992</v>
      </c>
      <c r="Z12" s="41">
        <v>-109.48399999999992</v>
      </c>
      <c r="AA12" s="41">
        <v>-171.48399999999992</v>
      </c>
      <c r="AB12" s="41">
        <v>-137.34636142999989</v>
      </c>
      <c r="AD12" s="41">
        <v>-18.69399999999996</v>
      </c>
      <c r="AE12" s="41">
        <v>-12.69399999999996</v>
      </c>
      <c r="AF12" s="41">
        <v>-12.69399999999996</v>
      </c>
      <c r="AG12" s="41">
        <v>-12.69399999999996</v>
      </c>
      <c r="AH12" s="41">
        <v>-12.69399999999996</v>
      </c>
      <c r="AI12" s="41">
        <v>-12.69399999999996</v>
      </c>
      <c r="AJ12" s="41">
        <v>-74.69399999999996</v>
      </c>
      <c r="AK12" s="41">
        <v>-40.556361429999924</v>
      </c>
      <c r="AM12" s="41">
        <v>14.250434893545162</v>
      </c>
      <c r="AN12" s="41">
        <v>14.250434893545162</v>
      </c>
      <c r="AO12" s="41">
        <v>14.250434893545162</v>
      </c>
      <c r="AP12" s="41">
        <v>14.250434893545162</v>
      </c>
      <c r="AQ12" s="41">
        <v>-47.749565106454838</v>
      </c>
      <c r="AR12" s="41">
        <v>-13.611926536454803</v>
      </c>
    </row>
    <row r="13" spans="1:44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J13" s="39">
        <v>105.37507985873617</v>
      </c>
      <c r="K13" s="39">
        <v>7.6157660581216078</v>
      </c>
      <c r="L13" s="39">
        <v>8.9255831895202391</v>
      </c>
      <c r="M13" s="39">
        <v>212.30034361000025</v>
      </c>
      <c r="N13" s="39">
        <v>215.96629256999995</v>
      </c>
      <c r="O13" s="39">
        <v>243.42701208999961</v>
      </c>
      <c r="P13" s="39">
        <v>60.789512089999789</v>
      </c>
      <c r="R13" s="39">
        <v>120.6989732329539</v>
      </c>
      <c r="S13" s="39">
        <v>120.75258653143101</v>
      </c>
      <c r="T13" s="39">
        <v>104.04845698681629</v>
      </c>
      <c r="U13" s="39">
        <v>110.32697312467599</v>
      </c>
      <c r="V13" s="39">
        <v>114.21807985873647</v>
      </c>
      <c r="W13" s="39">
        <v>16.45876605812191</v>
      </c>
      <c r="X13" s="39">
        <v>17.768583189520541</v>
      </c>
      <c r="Y13" s="39">
        <v>221.14334361000056</v>
      </c>
      <c r="Z13" s="39">
        <v>224.80929257000025</v>
      </c>
      <c r="AA13" s="39">
        <v>252.27001208999991</v>
      </c>
      <c r="AB13" s="39">
        <v>69.632512090000091</v>
      </c>
      <c r="AD13" s="39">
        <v>43.515973124675838</v>
      </c>
      <c r="AE13" s="39">
        <v>47.407079858736324</v>
      </c>
      <c r="AF13" s="39">
        <v>-50.352233941878239</v>
      </c>
      <c r="AG13" s="39">
        <v>-49.042416810479608</v>
      </c>
      <c r="AH13" s="39">
        <v>154.33234361000041</v>
      </c>
      <c r="AI13" s="39">
        <v>157.9982925700001</v>
      </c>
      <c r="AJ13" s="39">
        <v>185.45901208999976</v>
      </c>
      <c r="AK13" s="39">
        <v>2.821512089999942</v>
      </c>
      <c r="AM13" s="39">
        <v>-4.2052339418783049</v>
      </c>
      <c r="AN13" s="39">
        <v>-2.8954168104796736</v>
      </c>
      <c r="AO13" s="39">
        <v>200.47934361000034</v>
      </c>
      <c r="AP13" s="39">
        <v>204.14529257000004</v>
      </c>
      <c r="AQ13" s="39">
        <v>231.60601208999969</v>
      </c>
      <c r="AR13" s="39">
        <v>48.968512089999876</v>
      </c>
    </row>
    <row r="14" spans="1:44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N14" s="41">
        <v>22.207272939999996</v>
      </c>
      <c r="O14" s="41">
        <v>22.400523390000103</v>
      </c>
      <c r="P14" s="41">
        <v>22.400523390000103</v>
      </c>
      <c r="R14" s="41">
        <v>14.627938999999913</v>
      </c>
      <c r="S14" s="41">
        <v>14.394310999999902</v>
      </c>
      <c r="T14" s="41">
        <v>-1.526452000000063</v>
      </c>
      <c r="U14" s="41">
        <v>-1.526452000000063</v>
      </c>
      <c r="V14" s="41">
        <v>-1.526452000000063</v>
      </c>
      <c r="W14" s="41">
        <v>13.943272939999872</v>
      </c>
      <c r="X14" s="41">
        <v>10.943272939999872</v>
      </c>
      <c r="Y14" s="41">
        <v>16.723334079999916</v>
      </c>
      <c r="Z14" s="41">
        <v>10.943272939999929</v>
      </c>
      <c r="AA14" s="41">
        <v>11.136523390000036</v>
      </c>
      <c r="AB14" s="41">
        <v>11.136523390000036</v>
      </c>
      <c r="AD14" s="41">
        <v>-9.2984520000000543</v>
      </c>
      <c r="AE14" s="41">
        <v>-9.2984520000000543</v>
      </c>
      <c r="AF14" s="41">
        <v>6.1712729399998807</v>
      </c>
      <c r="AG14" s="41">
        <v>3.1712729399998807</v>
      </c>
      <c r="AH14" s="41">
        <v>8.9513340799999241</v>
      </c>
      <c r="AI14" s="41">
        <v>3.1712729399999375</v>
      </c>
      <c r="AJ14" s="41">
        <v>3.3645233900000449</v>
      </c>
      <c r="AK14" s="41">
        <v>3.3645233900000449</v>
      </c>
      <c r="AM14" s="41">
        <v>3.2092729399998916</v>
      </c>
      <c r="AN14" s="41">
        <v>0.20927293999989161</v>
      </c>
      <c r="AO14" s="41">
        <v>5.9893340799999351</v>
      </c>
      <c r="AP14" s="41">
        <v>0.20927293999994845</v>
      </c>
      <c r="AQ14" s="41">
        <v>0.40252339000005577</v>
      </c>
      <c r="AR14" s="41">
        <v>0.40252339000005577</v>
      </c>
    </row>
    <row r="15" spans="1:44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N15" s="41">
        <v>22.836574589999998</v>
      </c>
      <c r="O15" s="41">
        <v>23.133790820000002</v>
      </c>
      <c r="P15" s="41">
        <v>23.133790820000058</v>
      </c>
      <c r="R15" s="41">
        <v>35.084683666894193</v>
      </c>
      <c r="S15" s="41">
        <v>28.833595666894325</v>
      </c>
      <c r="T15" s="41">
        <v>47.547562666894294</v>
      </c>
      <c r="U15" s="41">
        <v>42.662159533515478</v>
      </c>
      <c r="V15" s="41">
        <v>57.70501040013653</v>
      </c>
      <c r="W15" s="41">
        <v>18.58018775000005</v>
      </c>
      <c r="X15" s="41">
        <v>12.045731750000073</v>
      </c>
      <c r="Y15" s="41">
        <v>24.698574589999964</v>
      </c>
      <c r="Z15" s="41">
        <v>24.698574589999964</v>
      </c>
      <c r="AA15" s="41">
        <v>24.995790819999968</v>
      </c>
      <c r="AB15" s="41">
        <v>24.995790820000025</v>
      </c>
      <c r="AD15" s="41">
        <v>40.497159533515401</v>
      </c>
      <c r="AE15" s="41">
        <v>55.540010400136453</v>
      </c>
      <c r="AF15" s="41">
        <v>16.415187749999973</v>
      </c>
      <c r="AG15" s="41">
        <v>9.8807317499999954</v>
      </c>
      <c r="AH15" s="41">
        <v>22.533574589999887</v>
      </c>
      <c r="AI15" s="41">
        <v>22.533574589999887</v>
      </c>
      <c r="AJ15" s="41">
        <v>22.830790819999891</v>
      </c>
      <c r="AK15" s="41">
        <v>22.830790819999947</v>
      </c>
      <c r="AM15" s="41">
        <v>47.167187749999982</v>
      </c>
      <c r="AN15" s="41">
        <v>40.632731750000005</v>
      </c>
      <c r="AO15" s="41">
        <v>53.285574589999896</v>
      </c>
      <c r="AP15" s="41">
        <v>53.285574589999896</v>
      </c>
      <c r="AQ15" s="41">
        <v>53.5827908199999</v>
      </c>
      <c r="AR15" s="41">
        <v>53.582790819999957</v>
      </c>
    </row>
    <row r="16" spans="1:44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N16" s="41">
        <v>25.788977890000012</v>
      </c>
      <c r="O16" s="41">
        <v>25.788977890000012</v>
      </c>
      <c r="P16" s="41">
        <v>25.788977890000012</v>
      </c>
      <c r="R16" s="41">
        <v>-18.447999999999979</v>
      </c>
      <c r="S16" s="41">
        <v>4.5520000000000209</v>
      </c>
      <c r="T16" s="41">
        <v>-3.4479999999999791</v>
      </c>
      <c r="U16" s="41">
        <v>-3.4479999999999791</v>
      </c>
      <c r="V16" s="41">
        <v>-3.4479999999999791</v>
      </c>
      <c r="W16" s="41">
        <v>0.55200000000002092</v>
      </c>
      <c r="X16" s="41">
        <v>-9.4479999999999791</v>
      </c>
      <c r="Y16" s="41">
        <v>12.807977890000018</v>
      </c>
      <c r="Z16" s="41">
        <v>12.807977890000018</v>
      </c>
      <c r="AA16" s="41">
        <v>12.807977890000018</v>
      </c>
      <c r="AB16" s="41">
        <v>12.807977890000018</v>
      </c>
      <c r="AD16" s="41">
        <v>-10.232000000000028</v>
      </c>
      <c r="AE16" s="41">
        <v>-10.232000000000028</v>
      </c>
      <c r="AF16" s="41">
        <v>-6.2320000000000277</v>
      </c>
      <c r="AG16" s="41">
        <v>-16.232000000000028</v>
      </c>
      <c r="AH16" s="41">
        <v>6.0239778899999692</v>
      </c>
      <c r="AI16" s="41">
        <v>6.0239778899999692</v>
      </c>
      <c r="AJ16" s="41">
        <v>6.0239778899999692</v>
      </c>
      <c r="AK16" s="41">
        <v>6.0239778899999692</v>
      </c>
      <c r="AM16" s="41">
        <v>-7.4959999999999809</v>
      </c>
      <c r="AN16" s="41">
        <v>-17.495999999999981</v>
      </c>
      <c r="AO16" s="41">
        <v>4.759977890000016</v>
      </c>
      <c r="AP16" s="41">
        <v>4.759977890000016</v>
      </c>
      <c r="AQ16" s="41">
        <v>4.759977890000016</v>
      </c>
      <c r="AR16" s="41">
        <v>4.759977890000016</v>
      </c>
    </row>
    <row r="17" spans="1:44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N17" s="41">
        <v>-0.15599999999999881</v>
      </c>
      <c r="O17" s="41">
        <v>-2.3949450799999976</v>
      </c>
      <c r="P17" s="41">
        <v>-2.3949450799999994</v>
      </c>
      <c r="R17" s="41">
        <v>-0.85935792000000077</v>
      </c>
      <c r="S17" s="41">
        <v>-0.35104192000000012</v>
      </c>
      <c r="T17" s="41">
        <v>-0.35104192000000012</v>
      </c>
      <c r="U17" s="41">
        <v>-0.35104192000000012</v>
      </c>
      <c r="V17" s="41">
        <v>-0.35104192000000012</v>
      </c>
      <c r="W17" s="41">
        <v>-0.35104192000000012</v>
      </c>
      <c r="X17" s="41">
        <v>-0.17500000000000071</v>
      </c>
      <c r="Y17" s="41">
        <v>-0.17500000000000071</v>
      </c>
      <c r="Z17" s="41">
        <v>-0.17500000000000071</v>
      </c>
      <c r="AA17" s="41">
        <v>-2.4139450799999995</v>
      </c>
      <c r="AB17" s="41">
        <v>-2.4139450800000013</v>
      </c>
      <c r="AD17" s="41">
        <v>-1.4170419199999991</v>
      </c>
      <c r="AE17" s="41">
        <v>-1.4170419199999991</v>
      </c>
      <c r="AF17" s="41">
        <v>-1.4170419199999991</v>
      </c>
      <c r="AG17" s="41">
        <v>-1.2409999999999997</v>
      </c>
      <c r="AH17" s="41">
        <v>-1.2409999999999997</v>
      </c>
      <c r="AI17" s="41">
        <v>-1.2409999999999997</v>
      </c>
      <c r="AJ17" s="41">
        <v>-3.4799450799999985</v>
      </c>
      <c r="AK17" s="41">
        <v>-3.4799450800000002</v>
      </c>
      <c r="AM17" s="41">
        <v>4.303958080000001</v>
      </c>
      <c r="AN17" s="41">
        <v>4.4800000000000004</v>
      </c>
      <c r="AO17" s="41">
        <v>4.4800000000000004</v>
      </c>
      <c r="AP17" s="41">
        <v>4.4800000000000004</v>
      </c>
      <c r="AQ17" s="41">
        <v>2.2410549200000016</v>
      </c>
      <c r="AR17" s="41">
        <v>2.2410549199999998</v>
      </c>
    </row>
    <row r="18" spans="1:44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J18" s="41">
        <v>98.681857378600512</v>
      </c>
      <c r="K18" s="41">
        <v>41.130397288122282</v>
      </c>
      <c r="L18" s="41">
        <v>62.300504499521026</v>
      </c>
      <c r="M18" s="41">
        <v>214.75203805000081</v>
      </c>
      <c r="N18" s="41">
        <v>230.18404815000065</v>
      </c>
      <c r="O18" s="41">
        <v>255.71992752000006</v>
      </c>
      <c r="P18" s="41">
        <v>73.082427520000238</v>
      </c>
      <c r="R18" s="41">
        <v>78.693760325971141</v>
      </c>
      <c r="S18" s="41">
        <v>72.347512419657562</v>
      </c>
      <c r="T18" s="41">
        <v>83.746682239922336</v>
      </c>
      <c r="U18" s="41">
        <v>93.78060151116091</v>
      </c>
      <c r="V18" s="41">
        <v>82.380857378600638</v>
      </c>
      <c r="W18" s="41">
        <v>24.829397288122408</v>
      </c>
      <c r="X18" s="41">
        <v>45.999504499521152</v>
      </c>
      <c r="Y18" s="41">
        <v>198.45103805000093</v>
      </c>
      <c r="Z18" s="41">
        <v>213.88304815000077</v>
      </c>
      <c r="AA18" s="41">
        <v>239.41892752000018</v>
      </c>
      <c r="AB18" s="41">
        <v>56.781427520000364</v>
      </c>
      <c r="AD18" s="41">
        <v>37.577601511160708</v>
      </c>
      <c r="AE18" s="41">
        <v>26.177857378600436</v>
      </c>
      <c r="AF18" s="41">
        <v>-31.373602711877794</v>
      </c>
      <c r="AG18" s="41">
        <v>-10.20349550047905</v>
      </c>
      <c r="AH18" s="41">
        <v>142.24803805000073</v>
      </c>
      <c r="AI18" s="41">
        <v>157.68004815000057</v>
      </c>
      <c r="AJ18" s="41">
        <v>183.21592751999998</v>
      </c>
      <c r="AK18" s="41">
        <v>0.57842752000016162</v>
      </c>
      <c r="AM18" s="41">
        <v>-17.847602711877727</v>
      </c>
      <c r="AN18" s="41">
        <v>3.3225044995210169</v>
      </c>
      <c r="AO18" s="41">
        <v>155.7740380500008</v>
      </c>
      <c r="AP18" s="41">
        <v>171.20604815000064</v>
      </c>
      <c r="AQ18" s="41">
        <v>196.74192752000005</v>
      </c>
      <c r="AR18" s="41">
        <v>14.104427520000229</v>
      </c>
    </row>
    <row r="19" spans="1:44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N19" s="41">
        <v>-0.74699999999995725</v>
      </c>
      <c r="O19" s="41">
        <v>-0.74699999999995725</v>
      </c>
      <c r="P19" s="41">
        <v>-0.74699999999995725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W19" s="41">
        <v>1.0000000000331966E-3</v>
      </c>
      <c r="X19" s="41">
        <v>1.0000000000331966E-3</v>
      </c>
      <c r="Y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D19" s="41">
        <v>1.0000000000331966E-3</v>
      </c>
      <c r="AE19" s="41">
        <v>1.0000000000331966E-3</v>
      </c>
      <c r="AF19" s="41">
        <v>1.0000000000331966E-3</v>
      </c>
      <c r="AG19" s="41">
        <v>1.0000000000331966E-3</v>
      </c>
      <c r="AH19" s="41">
        <v>1.0000000000331966E-3</v>
      </c>
      <c r="AI19" s="41">
        <v>1.0000000000331966E-3</v>
      </c>
      <c r="AJ19" s="41">
        <v>1.0000000000331966E-3</v>
      </c>
      <c r="AK19" s="41">
        <v>1.0000000000331966E-3</v>
      </c>
      <c r="AM19" s="41">
        <v>1.0000000000331966E-3</v>
      </c>
      <c r="AN19" s="41">
        <v>1.0000000000331966E-3</v>
      </c>
      <c r="AO19" s="41">
        <v>1.0000000000331966E-3</v>
      </c>
      <c r="AP19" s="41">
        <v>1.0000000000331966E-3</v>
      </c>
      <c r="AQ19" s="41">
        <v>1.0000000000331966E-3</v>
      </c>
      <c r="AR19" s="41">
        <v>1.0000000000331966E-3</v>
      </c>
    </row>
    <row r="20" spans="1:44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N20" s="41">
        <v>-6.7161119999999954</v>
      </c>
      <c r="O20" s="41">
        <v>-4.7321141999999838</v>
      </c>
      <c r="P20" s="41">
        <v>-4.7321141999999838</v>
      </c>
      <c r="R20" s="41">
        <v>0.5351750000000095</v>
      </c>
      <c r="S20" s="41">
        <v>0.5351750000000095</v>
      </c>
      <c r="T20" s="41">
        <v>0.5351750000000095</v>
      </c>
      <c r="U20" s="41">
        <v>0.5351750000000095</v>
      </c>
      <c r="V20" s="41">
        <v>0.5351750000000095</v>
      </c>
      <c r="W20" s="41">
        <v>-6.8415809999999908</v>
      </c>
      <c r="X20" s="41">
        <v>-6.6824569999999994</v>
      </c>
      <c r="Y20" s="41">
        <v>-6.7161119999999954</v>
      </c>
      <c r="Z20" s="41">
        <v>-6.7161119999999954</v>
      </c>
      <c r="AA20" s="41">
        <v>-4.7321141999999838</v>
      </c>
      <c r="AB20" s="41">
        <v>-4.7321141999999838</v>
      </c>
      <c r="AD20" s="41">
        <v>0.5351750000000095</v>
      </c>
      <c r="AE20" s="41">
        <v>0.5351750000000095</v>
      </c>
      <c r="AF20" s="41">
        <v>-6.8415809999999908</v>
      </c>
      <c r="AG20" s="41">
        <v>-6.6824569999999994</v>
      </c>
      <c r="AH20" s="41">
        <v>-6.7161119999999954</v>
      </c>
      <c r="AI20" s="41">
        <v>-6.7161119999999954</v>
      </c>
      <c r="AJ20" s="41">
        <v>-4.7321141999999838</v>
      </c>
      <c r="AK20" s="41">
        <v>-4.7321141999999838</v>
      </c>
      <c r="AM20" s="41">
        <v>-6.8415809999999908</v>
      </c>
      <c r="AN20" s="41">
        <v>-6.6824569999999994</v>
      </c>
      <c r="AO20" s="41">
        <v>-6.7161119999999954</v>
      </c>
      <c r="AP20" s="41">
        <v>-6.7161119999999954</v>
      </c>
      <c r="AQ20" s="41">
        <v>-4.7321141999999838</v>
      </c>
      <c r="AR20" s="41">
        <v>-4.7321141999999838</v>
      </c>
    </row>
    <row r="21" spans="1:44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N21" s="41">
        <v>-82.141705999999999</v>
      </c>
      <c r="O21" s="41">
        <v>-81.167520020000012</v>
      </c>
      <c r="P21" s="41">
        <v>-81.167520020000012</v>
      </c>
      <c r="R21" s="41">
        <v>7.1804138563741446</v>
      </c>
      <c r="S21" s="41">
        <v>-3.1086267249999935</v>
      </c>
      <c r="T21" s="41">
        <v>-25.013706000000013</v>
      </c>
      <c r="U21" s="41">
        <v>-24.359705999999989</v>
      </c>
      <c r="V21" s="41">
        <v>-31.052706000000001</v>
      </c>
      <c r="W21" s="41">
        <v>-43.214706000000007</v>
      </c>
      <c r="X21" s="41">
        <v>-43.214706000000007</v>
      </c>
      <c r="Y21" s="41">
        <v>-32.149706000000009</v>
      </c>
      <c r="Z21" s="41">
        <v>-32.460705999999988</v>
      </c>
      <c r="AA21" s="41">
        <v>-31.48652002</v>
      </c>
      <c r="AB21" s="41">
        <v>-31.48652002</v>
      </c>
      <c r="AD21" s="41">
        <v>-24.459705999999983</v>
      </c>
      <c r="AE21" s="41">
        <v>-31.152705999999995</v>
      </c>
      <c r="AF21" s="41">
        <v>-43.314706000000001</v>
      </c>
      <c r="AG21" s="41">
        <v>-43.314706000000001</v>
      </c>
      <c r="AH21" s="41">
        <v>-32.249706000000003</v>
      </c>
      <c r="AI21" s="41">
        <v>-32.560705999999982</v>
      </c>
      <c r="AJ21" s="41">
        <v>-31.586520019999995</v>
      </c>
      <c r="AK21" s="41">
        <v>-31.586520019999995</v>
      </c>
      <c r="AM21" s="41">
        <v>-43.664705999999995</v>
      </c>
      <c r="AN21" s="41">
        <v>-43.664705999999995</v>
      </c>
      <c r="AO21" s="41">
        <v>-32.599705999999998</v>
      </c>
      <c r="AP21" s="41">
        <v>-32.910705999999976</v>
      </c>
      <c r="AQ21" s="41">
        <v>-31.936520019999989</v>
      </c>
      <c r="AR21" s="41">
        <v>-31.936520019999989</v>
      </c>
    </row>
    <row r="22" spans="1:44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N22" s="41">
        <v>1.1127330000000057</v>
      </c>
      <c r="O22" s="41">
        <v>-2.4974633100000005</v>
      </c>
      <c r="P22" s="41">
        <v>-2.4974633100000005</v>
      </c>
      <c r="R22" s="41">
        <v>2.2498553037149236</v>
      </c>
      <c r="S22" s="41">
        <v>4.3691570898796215</v>
      </c>
      <c r="T22" s="41">
        <v>3.3777329999999921</v>
      </c>
      <c r="U22" s="41">
        <v>2.0737329999999901</v>
      </c>
      <c r="V22" s="41">
        <v>4.2737329999999787</v>
      </c>
      <c r="W22" s="41">
        <v>3.2597329999999829</v>
      </c>
      <c r="X22" s="41">
        <v>3.2597329999999971</v>
      </c>
      <c r="Y22" s="41">
        <v>2.0057330000000064</v>
      </c>
      <c r="Z22" s="41">
        <v>1.1127330000000057</v>
      </c>
      <c r="AA22" s="41">
        <v>-2.4974633100000005</v>
      </c>
      <c r="AB22" s="41">
        <v>-2.4974633100000005</v>
      </c>
      <c r="AD22" s="41">
        <v>20.190732999999994</v>
      </c>
      <c r="AE22" s="41">
        <v>22.390732999999983</v>
      </c>
      <c r="AF22" s="41">
        <v>21.376732999999987</v>
      </c>
      <c r="AG22" s="41">
        <v>21.376733000000002</v>
      </c>
      <c r="AH22" s="41">
        <v>20.122733000000011</v>
      </c>
      <c r="AI22" s="41">
        <v>19.22973300000001</v>
      </c>
      <c r="AJ22" s="41">
        <v>15.619536690000004</v>
      </c>
      <c r="AK22" s="41">
        <v>15.619536690000004</v>
      </c>
      <c r="AM22" s="41">
        <v>21.32373299999999</v>
      </c>
      <c r="AN22" s="41">
        <v>21.323733000000004</v>
      </c>
      <c r="AO22" s="41">
        <v>20.069733000000014</v>
      </c>
      <c r="AP22" s="41">
        <v>19.176733000000013</v>
      </c>
      <c r="AQ22" s="41">
        <v>15.566536690000007</v>
      </c>
      <c r="AR22" s="41">
        <v>15.566536690000007</v>
      </c>
    </row>
    <row r="23" spans="1:44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N23" s="41">
        <v>3.5975040000000149</v>
      </c>
      <c r="O23" s="41">
        <v>7.9228350800000271</v>
      </c>
      <c r="P23" s="41">
        <v>7.9228350800000271</v>
      </c>
      <c r="R23" s="41">
        <v>1.6335039999999594</v>
      </c>
      <c r="S23" s="41">
        <v>-0.8204960000000483</v>
      </c>
      <c r="T23" s="41">
        <v>-0.8204960000000483</v>
      </c>
      <c r="U23" s="41">
        <v>0.95950399999998126</v>
      </c>
      <c r="V23" s="41">
        <v>5.7005039999999667</v>
      </c>
      <c r="W23" s="41">
        <v>5.7005039999999667</v>
      </c>
      <c r="X23" s="41">
        <v>5.0395039999999653</v>
      </c>
      <c r="Y23" s="41">
        <v>5.496503999999959</v>
      </c>
      <c r="Z23" s="41">
        <v>0.71450399999997671</v>
      </c>
      <c r="AA23" s="41">
        <v>5.0398350799999889</v>
      </c>
      <c r="AB23" s="41">
        <v>5.0398350799999889</v>
      </c>
      <c r="AD23" s="41">
        <v>-9.8784959999999842</v>
      </c>
      <c r="AE23" s="41">
        <v>-5.1374959999999987</v>
      </c>
      <c r="AF23" s="41">
        <v>-5.1374959999999987</v>
      </c>
      <c r="AG23" s="41">
        <v>-5.7984960000000001</v>
      </c>
      <c r="AH23" s="41">
        <v>-5.3414960000000065</v>
      </c>
      <c r="AI23" s="41">
        <v>-10.123495999999989</v>
      </c>
      <c r="AJ23" s="41">
        <v>-5.7981649199999765</v>
      </c>
      <c r="AK23" s="41">
        <v>-5.7981649199999765</v>
      </c>
      <c r="AM23" s="41">
        <v>-4.3604960000000119</v>
      </c>
      <c r="AN23" s="41">
        <v>-5.0214960000000133</v>
      </c>
      <c r="AO23" s="41">
        <v>-4.5644960000000196</v>
      </c>
      <c r="AP23" s="41">
        <v>-9.3464960000000019</v>
      </c>
      <c r="AQ23" s="41">
        <v>-5.0211649199999897</v>
      </c>
      <c r="AR23" s="41">
        <v>-5.0211649199999897</v>
      </c>
    </row>
    <row r="24" spans="1:44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N24" s="39">
        <v>-101.68981755457571</v>
      </c>
      <c r="O24" s="39">
        <v>-121.96154888617093</v>
      </c>
      <c r="P24" s="39">
        <v>-122.85179264617182</v>
      </c>
      <c r="R24" s="39">
        <v>54.242937249040551</v>
      </c>
      <c r="S24" s="39">
        <v>-13.184087277979415</v>
      </c>
      <c r="T24" s="39">
        <v>-7.9903442779796023</v>
      </c>
      <c r="U24" s="39">
        <v>-8.0099132779796491</v>
      </c>
      <c r="V24" s="39">
        <v>-120.24318750436578</v>
      </c>
      <c r="W24" s="39">
        <v>-107.07345108519439</v>
      </c>
      <c r="X24" s="39">
        <v>-167.39836182158251</v>
      </c>
      <c r="Y24" s="39">
        <v>-145.11371356719246</v>
      </c>
      <c r="Z24" s="39">
        <v>-134.95471356719281</v>
      </c>
      <c r="AA24" s="39">
        <v>-155.22644489878803</v>
      </c>
      <c r="AB24" s="39">
        <v>-156.11668865878892</v>
      </c>
      <c r="AD24" s="39">
        <v>-0.11667299665350583</v>
      </c>
      <c r="AE24" s="39">
        <v>-112.34994722303963</v>
      </c>
      <c r="AF24" s="39">
        <v>-99.180210803868249</v>
      </c>
      <c r="AG24" s="39">
        <v>-159.50512154025637</v>
      </c>
      <c r="AH24" s="39">
        <v>-137.22047328586632</v>
      </c>
      <c r="AI24" s="39">
        <v>-127.06147328586667</v>
      </c>
      <c r="AJ24" s="39">
        <v>-147.33320461746189</v>
      </c>
      <c r="AK24" s="39">
        <v>-148.22344837746277</v>
      </c>
      <c r="AM24" s="39">
        <v>27.130072000782093</v>
      </c>
      <c r="AN24" s="39">
        <v>-33.482755814671691</v>
      </c>
      <c r="AO24" s="39">
        <v>-11.198107560281642</v>
      </c>
      <c r="AP24" s="39">
        <v>-1.039107560281991</v>
      </c>
      <c r="AQ24" s="39">
        <v>-21.310838891877211</v>
      </c>
      <c r="AR24" s="39">
        <v>-22.201082651878096</v>
      </c>
    </row>
    <row r="25" spans="1:44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N25" s="41">
        <v>-231.84614185284408</v>
      </c>
      <c r="O25" s="41">
        <v>-237.49051984738253</v>
      </c>
      <c r="P25" s="41">
        <v>-237.49051984738253</v>
      </c>
      <c r="R25" s="41">
        <v>6.0000000001309672E-2</v>
      </c>
      <c r="S25" s="41">
        <v>-66.895000000000437</v>
      </c>
      <c r="T25" s="41">
        <v>-66.895000000000437</v>
      </c>
      <c r="U25" s="41">
        <v>-66.895000000000437</v>
      </c>
      <c r="V25" s="41">
        <v>-172.13170008581437</v>
      </c>
      <c r="W25" s="41">
        <v>-161.13133338346233</v>
      </c>
      <c r="X25" s="41">
        <v>-222.30000911985007</v>
      </c>
      <c r="Y25" s="41">
        <v>-200.12203786546161</v>
      </c>
      <c r="Z25" s="41">
        <v>-200.12203786546161</v>
      </c>
      <c r="AA25" s="41">
        <v>-205.76641586000005</v>
      </c>
      <c r="AB25" s="41">
        <v>-205.76641586000005</v>
      </c>
      <c r="AD25" s="41">
        <v>-40.58975971867585</v>
      </c>
      <c r="AE25" s="41">
        <v>-145.82645980448979</v>
      </c>
      <c r="AF25" s="41">
        <v>-134.82609310213775</v>
      </c>
      <c r="AG25" s="41">
        <v>-195.99476883852549</v>
      </c>
      <c r="AH25" s="41">
        <v>-173.81679758413702</v>
      </c>
      <c r="AI25" s="41">
        <v>-173.81679758413702</v>
      </c>
      <c r="AJ25" s="41">
        <v>-179.46117557867547</v>
      </c>
      <c r="AK25" s="41">
        <v>-179.46117557867547</v>
      </c>
      <c r="AM25" s="41">
        <v>18.050189702513308</v>
      </c>
      <c r="AN25" s="41">
        <v>-43.406403112938278</v>
      </c>
      <c r="AO25" s="41">
        <v>-21.228431858549811</v>
      </c>
      <c r="AP25" s="41">
        <v>-21.228431858549811</v>
      </c>
      <c r="AQ25" s="41">
        <v>-26.872809853088256</v>
      </c>
      <c r="AR25" s="41">
        <v>-26.872809853088256</v>
      </c>
    </row>
    <row r="26" spans="1:44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N26" s="41">
        <v>130.15632429827065</v>
      </c>
      <c r="O26" s="41">
        <v>115.52897096121342</v>
      </c>
      <c r="P26" s="41">
        <v>114.63872720121299</v>
      </c>
      <c r="R26" s="41">
        <v>54.182937249039242</v>
      </c>
      <c r="S26" s="41">
        <v>53.710912722022385</v>
      </c>
      <c r="T26" s="41">
        <v>58.904655722022198</v>
      </c>
      <c r="U26" s="41">
        <v>58.885086722022606</v>
      </c>
      <c r="V26" s="41">
        <v>51.88851258144814</v>
      </c>
      <c r="W26" s="41">
        <v>54.057882298270215</v>
      </c>
      <c r="X26" s="41">
        <v>54.901647298270291</v>
      </c>
      <c r="Y26" s="41">
        <v>55.008324298270054</v>
      </c>
      <c r="Z26" s="41">
        <v>65.167324298270614</v>
      </c>
      <c r="AA26" s="41">
        <v>50.539970961213385</v>
      </c>
      <c r="AB26" s="41">
        <v>49.649727201212954</v>
      </c>
      <c r="AD26" s="41">
        <v>40.473086722022344</v>
      </c>
      <c r="AE26" s="41">
        <v>33.476512581447878</v>
      </c>
      <c r="AF26" s="41">
        <v>35.645882298269953</v>
      </c>
      <c r="AG26" s="41">
        <v>36.489647298270029</v>
      </c>
      <c r="AH26" s="41">
        <v>36.596324298269792</v>
      </c>
      <c r="AI26" s="41">
        <v>46.755324298270352</v>
      </c>
      <c r="AJ26" s="41">
        <v>32.127970961213123</v>
      </c>
      <c r="AK26" s="41">
        <v>31.237727201212692</v>
      </c>
      <c r="AM26" s="41">
        <v>9.0798822982701495</v>
      </c>
      <c r="AN26" s="41">
        <v>9.9236472982702253</v>
      </c>
      <c r="AO26" s="41">
        <v>10.030324298269989</v>
      </c>
      <c r="AP26" s="41">
        <v>20.189324298270549</v>
      </c>
      <c r="AQ26" s="41">
        <v>5.5619709612133192</v>
      </c>
      <c r="AR26" s="41">
        <v>4.6717272012128888</v>
      </c>
    </row>
    <row r="27" spans="1:44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176.99417269568698</v>
      </c>
      <c r="M27" s="39">
        <v>93.344293339354408</v>
      </c>
      <c r="N27" s="39">
        <v>157.01235400598239</v>
      </c>
      <c r="O27" s="39">
        <v>150.50587898598246</v>
      </c>
      <c r="P27" s="39">
        <v>111.45239026511445</v>
      </c>
      <c r="R27" s="39">
        <v>-170.0838861621578</v>
      </c>
      <c r="S27" s="39">
        <v>-95.674066371330127</v>
      </c>
      <c r="T27" s="39">
        <v>-95.674066371330127</v>
      </c>
      <c r="U27" s="39">
        <v>-48.043472371330381</v>
      </c>
      <c r="V27" s="39">
        <v>-45.917688461074704</v>
      </c>
      <c r="W27" s="39">
        <v>-21.092645445337439</v>
      </c>
      <c r="X27" s="39">
        <v>64.266172695687146</v>
      </c>
      <c r="Y27" s="39">
        <v>-19.38370666064543</v>
      </c>
      <c r="Z27" s="39">
        <v>44.28435400598255</v>
      </c>
      <c r="AA27" s="39">
        <v>37.777878985982625</v>
      </c>
      <c r="AB27" s="39">
        <v>-1.2756097348853928</v>
      </c>
      <c r="AD27" s="39">
        <v>-58.866472371330474</v>
      </c>
      <c r="AE27" s="39">
        <v>-56.740688461074797</v>
      </c>
      <c r="AF27" s="39">
        <v>-31.915645445337532</v>
      </c>
      <c r="AG27" s="39">
        <v>53.443172695687053</v>
      </c>
      <c r="AH27" s="39">
        <v>-30.206706660645523</v>
      </c>
      <c r="AI27" s="39">
        <v>33.461354005982457</v>
      </c>
      <c r="AJ27" s="39">
        <v>26.954878985982532</v>
      </c>
      <c r="AK27" s="39">
        <v>-12.098609734885486</v>
      </c>
      <c r="AM27" s="39">
        <v>-174.16064544533742</v>
      </c>
      <c r="AN27" s="39">
        <v>-88.801827304312837</v>
      </c>
      <c r="AO27" s="39">
        <v>-172.45170666064541</v>
      </c>
      <c r="AP27" s="39">
        <v>-108.78364599401743</v>
      </c>
      <c r="AQ27" s="39">
        <v>-115.29012101401736</v>
      </c>
      <c r="AR27" s="39">
        <v>-154.34360973488538</v>
      </c>
    </row>
    <row r="28" spans="1:44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N28" s="41">
        <v>238.59108575000005</v>
      </c>
      <c r="O28" s="41">
        <v>238.59108575000005</v>
      </c>
      <c r="P28" s="41">
        <v>215.63908575000005</v>
      </c>
      <c r="R28" s="41">
        <v>-48.54764299999988</v>
      </c>
      <c r="S28" s="41">
        <v>-48.54764299999988</v>
      </c>
      <c r="T28" s="41">
        <v>-48.54764299999988</v>
      </c>
      <c r="U28" s="41">
        <v>-0.91704900000013367</v>
      </c>
      <c r="V28" s="41">
        <v>60.082950999999866</v>
      </c>
      <c r="W28" s="41">
        <v>59.079598000000033</v>
      </c>
      <c r="X28" s="41">
        <v>105.99759799999993</v>
      </c>
      <c r="Y28" s="41">
        <v>122.74108575000002</v>
      </c>
      <c r="Z28" s="41">
        <v>122.74108575000002</v>
      </c>
      <c r="AA28" s="41">
        <v>122.74108575000002</v>
      </c>
      <c r="AB28" s="41">
        <v>99.789085750000027</v>
      </c>
      <c r="AD28" s="41">
        <v>-88.067049000000111</v>
      </c>
      <c r="AE28" s="41">
        <v>-27.067049000000111</v>
      </c>
      <c r="AF28" s="41">
        <v>-28.070401999999945</v>
      </c>
      <c r="AG28" s="41">
        <v>18.847597999999948</v>
      </c>
      <c r="AH28" s="41">
        <v>35.591085750000047</v>
      </c>
      <c r="AI28" s="41">
        <v>35.591085750000047</v>
      </c>
      <c r="AJ28" s="41">
        <v>35.591085750000047</v>
      </c>
      <c r="AK28" s="41">
        <v>12.639085750000049</v>
      </c>
      <c r="AM28" s="41">
        <v>-44.346402000000012</v>
      </c>
      <c r="AN28" s="41">
        <v>2.5715979999998808</v>
      </c>
      <c r="AO28" s="41">
        <v>19.31508574999998</v>
      </c>
      <c r="AP28" s="41">
        <v>19.31508574999998</v>
      </c>
      <c r="AQ28" s="41">
        <v>19.31508574999998</v>
      </c>
      <c r="AR28" s="41">
        <v>-3.636914250000018</v>
      </c>
    </row>
    <row r="29" spans="1:44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J29" s="41">
        <v>-217.92082646107485</v>
      </c>
      <c r="K29" s="41">
        <v>-192.11111644533753</v>
      </c>
      <c r="L29" s="41">
        <v>-153.61271230431305</v>
      </c>
      <c r="M29" s="41">
        <v>-253.40945141064572</v>
      </c>
      <c r="N29" s="41">
        <v>-189.74138974401762</v>
      </c>
      <c r="O29" s="41">
        <v>-189.74138974401762</v>
      </c>
      <c r="P29" s="41">
        <v>-188.0458784648855</v>
      </c>
      <c r="R29" s="41">
        <v>-69.832830372956323</v>
      </c>
      <c r="S29" s="41">
        <v>4.5769894178714594</v>
      </c>
      <c r="T29" s="41">
        <v>4.5769894178714594</v>
      </c>
      <c r="U29" s="41">
        <v>4.5769894178714594</v>
      </c>
      <c r="V29" s="41">
        <v>-70.124826461074804</v>
      </c>
      <c r="W29" s="41">
        <v>-44.31511644533748</v>
      </c>
      <c r="X29" s="41">
        <v>-5.8167123043130005</v>
      </c>
      <c r="Y29" s="41">
        <v>-105.61345141064567</v>
      </c>
      <c r="Z29" s="41">
        <v>-41.945389744017575</v>
      </c>
      <c r="AA29" s="41">
        <v>-41.945389744017575</v>
      </c>
      <c r="AB29" s="41">
        <v>-40.249878464885455</v>
      </c>
      <c r="AD29" s="41">
        <v>80.903989417871458</v>
      </c>
      <c r="AE29" s="41">
        <v>6.2021735389251944</v>
      </c>
      <c r="AF29" s="41">
        <v>32.011883554662518</v>
      </c>
      <c r="AG29" s="41">
        <v>70.510287695686998</v>
      </c>
      <c r="AH29" s="41">
        <v>-29.286451410645668</v>
      </c>
      <c r="AI29" s="41">
        <v>34.381610255982423</v>
      </c>
      <c r="AJ29" s="41">
        <v>34.381610255982423</v>
      </c>
      <c r="AK29" s="41">
        <v>36.077121535114543</v>
      </c>
      <c r="AM29" s="41">
        <v>-93.957116445337419</v>
      </c>
      <c r="AN29" s="41">
        <v>-55.45871230431294</v>
      </c>
      <c r="AO29" s="41">
        <v>-155.25545141064561</v>
      </c>
      <c r="AP29" s="41">
        <v>-91.587389744017514</v>
      </c>
      <c r="AQ29" s="41">
        <v>-91.587389744017514</v>
      </c>
      <c r="AR29" s="41">
        <v>-89.891878464885394</v>
      </c>
    </row>
    <row r="30" spans="1:44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N30" s="41">
        <v>213.82400000000001</v>
      </c>
      <c r="O30" s="41">
        <v>213.82400000000001</v>
      </c>
      <c r="P30" s="41">
        <v>213.82400000000001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</row>
    <row r="31" spans="1:44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N31" s="41">
        <v>-105.66134200000002</v>
      </c>
      <c r="O31" s="41">
        <v>-112.16781702000003</v>
      </c>
      <c r="P31" s="41">
        <v>-129.96481702</v>
      </c>
      <c r="R31" s="41">
        <v>-51.70341278920165</v>
      </c>
      <c r="S31" s="41">
        <v>-51.70341278920165</v>
      </c>
      <c r="T31" s="41">
        <v>-51.70341278920165</v>
      </c>
      <c r="U31" s="41">
        <v>-51.70341278920165</v>
      </c>
      <c r="V31" s="41">
        <v>-35.875813000000001</v>
      </c>
      <c r="W31" s="41">
        <v>-35.857126999999998</v>
      </c>
      <c r="X31" s="41">
        <v>-35.914712999999999</v>
      </c>
      <c r="Y31" s="41">
        <v>-36.511341000000002</v>
      </c>
      <c r="Z31" s="41">
        <v>-36.511342000000006</v>
      </c>
      <c r="AA31" s="41">
        <v>-43.017817020000024</v>
      </c>
      <c r="AB31" s="41">
        <v>-60.814817019999992</v>
      </c>
      <c r="AD31" s="41">
        <v>-51.70341278920165</v>
      </c>
      <c r="AE31" s="41">
        <v>-35.875813000000001</v>
      </c>
      <c r="AF31" s="41">
        <v>-35.857126999999998</v>
      </c>
      <c r="AG31" s="41">
        <v>-35.914712999999999</v>
      </c>
      <c r="AH31" s="41">
        <v>-36.511341000000002</v>
      </c>
      <c r="AI31" s="41">
        <v>-36.511342000000006</v>
      </c>
      <c r="AJ31" s="41">
        <v>-43.017817020000024</v>
      </c>
      <c r="AK31" s="41">
        <v>-60.814817019999992</v>
      </c>
      <c r="AM31" s="41">
        <v>-35.857126999999998</v>
      </c>
      <c r="AN31" s="41">
        <v>-35.914712999999999</v>
      </c>
      <c r="AO31" s="41">
        <v>-36.511341000000002</v>
      </c>
      <c r="AP31" s="41">
        <v>-36.511342000000006</v>
      </c>
      <c r="AQ31" s="41">
        <v>-43.017817020000024</v>
      </c>
      <c r="AR31" s="41">
        <v>-60.814817019999992</v>
      </c>
    </row>
    <row r="32" spans="1:44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J32" s="39">
        <v>1036.554328265971</v>
      </c>
      <c r="K32" s="39">
        <v>1060.3911160236457</v>
      </c>
      <c r="L32" s="39">
        <v>1099.173310257489</v>
      </c>
      <c r="M32" s="39">
        <v>916.54334434813791</v>
      </c>
      <c r="N32" s="39">
        <v>798.18932090994349</v>
      </c>
      <c r="O32" s="39">
        <v>848.79839163330871</v>
      </c>
      <c r="P32" s="39">
        <v>1095.857613955628</v>
      </c>
      <c r="R32" s="39">
        <v>357.65957310323392</v>
      </c>
      <c r="S32" s="39">
        <v>223.48022292650785</v>
      </c>
      <c r="T32" s="39">
        <v>349.00269688798653</v>
      </c>
      <c r="U32" s="39">
        <v>428.92312994613894</v>
      </c>
      <c r="V32" s="39">
        <v>598.40222930597338</v>
      </c>
      <c r="W32" s="39">
        <v>622.23901706364813</v>
      </c>
      <c r="X32" s="39">
        <v>661.02121129749139</v>
      </c>
      <c r="Y32" s="39">
        <v>478.39124538814031</v>
      </c>
      <c r="Z32" s="39">
        <v>360.03722194994589</v>
      </c>
      <c r="AA32" s="39">
        <v>410.64629267331111</v>
      </c>
      <c r="AB32" s="39">
        <v>657.70551499563044</v>
      </c>
      <c r="AD32" s="39">
        <v>699.1921299461319</v>
      </c>
      <c r="AE32" s="39">
        <v>868.67122930596634</v>
      </c>
      <c r="AF32" s="39">
        <v>892.50801706364109</v>
      </c>
      <c r="AG32" s="39">
        <v>931.29021129748435</v>
      </c>
      <c r="AH32" s="39">
        <v>748.66024538813326</v>
      </c>
      <c r="AI32" s="39">
        <v>630.30622194993884</v>
      </c>
      <c r="AJ32" s="39">
        <v>680.91529267330407</v>
      </c>
      <c r="AK32" s="39">
        <v>927.97451499562339</v>
      </c>
      <c r="AM32" s="39">
        <v>208.13158217010277</v>
      </c>
      <c r="AN32" s="39">
        <v>246.91377640394603</v>
      </c>
      <c r="AO32" s="39">
        <v>64.283810494594945</v>
      </c>
      <c r="AP32" s="39">
        <v>-54.070212943599472</v>
      </c>
      <c r="AQ32" s="39">
        <v>-3.461142220234251</v>
      </c>
      <c r="AR32" s="39">
        <v>243.59808010208508</v>
      </c>
    </row>
    <row r="33" spans="1:44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N33" s="41">
        <v>102.36341100000004</v>
      </c>
      <c r="O33" s="41">
        <v>102.36341100000004</v>
      </c>
      <c r="P33" s="41">
        <v>102.36341100000004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W33" s="41">
        <v>146.48634256</v>
      </c>
      <c r="X33" s="41">
        <v>146.48634256</v>
      </c>
      <c r="Y33" s="41">
        <v>146.48634256</v>
      </c>
      <c r="Z33" s="41">
        <v>146.48634256</v>
      </c>
      <c r="AA33" s="41">
        <v>146.48634256</v>
      </c>
      <c r="AB33" s="41">
        <v>146.48634256</v>
      </c>
      <c r="AD33" s="41">
        <v>146.48634256</v>
      </c>
      <c r="AE33" s="41">
        <v>146.48634256</v>
      </c>
      <c r="AF33" s="41">
        <v>146.48634256</v>
      </c>
      <c r="AG33" s="41">
        <v>146.48634256</v>
      </c>
      <c r="AH33" s="41">
        <v>146.48634256</v>
      </c>
      <c r="AI33" s="41">
        <v>146.48634256</v>
      </c>
      <c r="AJ33" s="41">
        <v>146.48634256</v>
      </c>
      <c r="AK33" s="41">
        <v>146.48634256</v>
      </c>
      <c r="AM33" s="41">
        <v>29.581600000000002</v>
      </c>
      <c r="AN33" s="41">
        <v>29.581600000000002</v>
      </c>
      <c r="AO33" s="41">
        <v>29.581600000000002</v>
      </c>
      <c r="AP33" s="41">
        <v>29.581600000000002</v>
      </c>
      <c r="AQ33" s="41">
        <v>29.581600000000002</v>
      </c>
      <c r="AR33" s="41">
        <v>29.581600000000002</v>
      </c>
    </row>
    <row r="34" spans="1:44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N34" s="41">
        <v>71.601477300004262</v>
      </c>
      <c r="O34" s="41">
        <v>71.729270576934141</v>
      </c>
      <c r="P34" s="41">
        <v>71.729270576934141</v>
      </c>
      <c r="R34" s="41">
        <v>-35.643214388609522</v>
      </c>
      <c r="S34" s="41">
        <v>-23.200474365023183</v>
      </c>
      <c r="T34" s="41">
        <v>46.369760458392193</v>
      </c>
      <c r="U34" s="41">
        <v>53.658481314592791</v>
      </c>
      <c r="V34" s="41">
        <v>28.869290840117174</v>
      </c>
      <c r="W34" s="41">
        <v>5.8992386205281946</v>
      </c>
      <c r="X34" s="41">
        <v>-3.7700750854146463</v>
      </c>
      <c r="Y34" s="41">
        <v>67.218947199999093</v>
      </c>
      <c r="Z34" s="41">
        <v>67.21894720000455</v>
      </c>
      <c r="AA34" s="41">
        <v>67.346740476934428</v>
      </c>
      <c r="AB34" s="41">
        <v>67.346740476934428</v>
      </c>
      <c r="AD34" s="41">
        <v>15.576481314592456</v>
      </c>
      <c r="AE34" s="41">
        <v>-9.2127091598831612</v>
      </c>
      <c r="AF34" s="41">
        <v>-32.18276137947214</v>
      </c>
      <c r="AG34" s="41">
        <v>-41.852075085414981</v>
      </c>
      <c r="AH34" s="41">
        <v>29.136947199998758</v>
      </c>
      <c r="AI34" s="41">
        <v>29.136947200004215</v>
      </c>
      <c r="AJ34" s="41">
        <v>29.264740476934094</v>
      </c>
      <c r="AK34" s="41">
        <v>29.264740476934094</v>
      </c>
      <c r="AM34" s="41">
        <v>-108.87913827947159</v>
      </c>
      <c r="AN34" s="41">
        <v>-118.54845198541443</v>
      </c>
      <c r="AO34" s="41">
        <v>-47.559429700000692</v>
      </c>
      <c r="AP34" s="41">
        <v>-47.559429699995235</v>
      </c>
      <c r="AQ34" s="41">
        <v>-47.431636423065356</v>
      </c>
      <c r="AR34" s="41">
        <v>-47.431636423065356</v>
      </c>
    </row>
    <row r="35" spans="1:44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J35" s="41">
        <v>592.99425364512172</v>
      </c>
      <c r="K35" s="41">
        <v>697.50078198743313</v>
      </c>
      <c r="L35" s="41">
        <v>733.35948994970067</v>
      </c>
      <c r="M35" s="41">
        <v>647.30119562666732</v>
      </c>
      <c r="N35" s="41">
        <v>647.9347826366652</v>
      </c>
      <c r="O35" s="41">
        <v>652.10377640666502</v>
      </c>
      <c r="P35" s="41">
        <v>469.24077640666655</v>
      </c>
      <c r="R35" s="41">
        <v>211.51844047879922</v>
      </c>
      <c r="S35" s="41">
        <v>221.78987382363812</v>
      </c>
      <c r="T35" s="41">
        <v>231.39601763614337</v>
      </c>
      <c r="U35" s="41">
        <v>281.38946349142907</v>
      </c>
      <c r="V35" s="41">
        <v>391.06252712512151</v>
      </c>
      <c r="W35" s="41">
        <v>495.56905546743292</v>
      </c>
      <c r="X35" s="41">
        <v>531.42776342970092</v>
      </c>
      <c r="Y35" s="41">
        <v>445.36946910666757</v>
      </c>
      <c r="Z35" s="41">
        <v>446.00305611666545</v>
      </c>
      <c r="AA35" s="41">
        <v>450.17204988666526</v>
      </c>
      <c r="AB35" s="41">
        <v>267.3090498866668</v>
      </c>
      <c r="AD35" s="41">
        <v>37.086463491429186</v>
      </c>
      <c r="AE35" s="41">
        <v>146.75952712512162</v>
      </c>
      <c r="AF35" s="41">
        <v>251.26605546743303</v>
      </c>
      <c r="AG35" s="41">
        <v>287.12476342970103</v>
      </c>
      <c r="AH35" s="41">
        <v>201.06646910666768</v>
      </c>
      <c r="AI35" s="41">
        <v>201.70005611666556</v>
      </c>
      <c r="AJ35" s="41">
        <v>205.86904988666538</v>
      </c>
      <c r="AK35" s="41">
        <v>23.006049886666915</v>
      </c>
      <c r="AM35" s="41">
        <v>90.620633027432632</v>
      </c>
      <c r="AN35" s="41">
        <v>126.47934098970063</v>
      </c>
      <c r="AO35" s="41">
        <v>40.42104666666728</v>
      </c>
      <c r="AP35" s="41">
        <v>41.054633676665162</v>
      </c>
      <c r="AQ35" s="41">
        <v>45.223627446664977</v>
      </c>
      <c r="AR35" s="41">
        <v>-137.63937255333349</v>
      </c>
    </row>
    <row r="36" spans="1:44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J36" s="41">
        <v>145.43468044300835</v>
      </c>
      <c r="K36" s="41">
        <v>122.19487354187231</v>
      </c>
      <c r="L36" s="41">
        <v>126.52037871734933</v>
      </c>
      <c r="M36" s="41">
        <v>77.273043147863291</v>
      </c>
      <c r="N36" s="41">
        <v>72.692829900131528</v>
      </c>
      <c r="O36" s="41">
        <v>70.807462900131213</v>
      </c>
      <c r="P36" s="41">
        <v>85.893105252030864</v>
      </c>
      <c r="R36" s="41">
        <v>90.939606381290787</v>
      </c>
      <c r="S36" s="41">
        <v>124.70826837191998</v>
      </c>
      <c r="T36" s="41">
        <v>140.50199810925506</v>
      </c>
      <c r="U36" s="41">
        <v>133.96634983445574</v>
      </c>
      <c r="V36" s="41">
        <v>164.29968044300813</v>
      </c>
      <c r="W36" s="41">
        <v>141.05987354187209</v>
      </c>
      <c r="X36" s="41">
        <v>145.38537871734911</v>
      </c>
      <c r="Y36" s="41">
        <v>96.138043147863073</v>
      </c>
      <c r="Z36" s="41">
        <v>91.55782990013131</v>
      </c>
      <c r="AA36" s="41">
        <v>89.672462900130995</v>
      </c>
      <c r="AB36" s="41">
        <v>104.75810525203065</v>
      </c>
      <c r="AD36" s="41">
        <v>132.63534983445584</v>
      </c>
      <c r="AE36" s="41">
        <v>162.96868044300822</v>
      </c>
      <c r="AF36" s="41">
        <v>139.72887354187219</v>
      </c>
      <c r="AG36" s="41">
        <v>144.05437871734921</v>
      </c>
      <c r="AH36" s="41">
        <v>94.807043147863169</v>
      </c>
      <c r="AI36" s="41">
        <v>90.226829900131406</v>
      </c>
      <c r="AJ36" s="41">
        <v>88.341462900131091</v>
      </c>
      <c r="AK36" s="41">
        <v>103.42710525203074</v>
      </c>
      <c r="AM36" s="41">
        <v>97.640873541872224</v>
      </c>
      <c r="AN36" s="41">
        <v>101.96637871734924</v>
      </c>
      <c r="AO36" s="41">
        <v>52.719043147863204</v>
      </c>
      <c r="AP36" s="41">
        <v>48.138829900131441</v>
      </c>
      <c r="AQ36" s="41">
        <v>46.253462900131126</v>
      </c>
      <c r="AR36" s="41">
        <v>61.339105252030777</v>
      </c>
    </row>
    <row r="37" spans="1:44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N37" s="41">
        <v>-7.4709999999990941</v>
      </c>
      <c r="O37" s="41">
        <v>-7.5799999999994725</v>
      </c>
      <c r="P37" s="41">
        <v>-7.5799999999994725</v>
      </c>
      <c r="R37" s="41">
        <v>24.425000000000637</v>
      </c>
      <c r="S37" s="41">
        <v>24.425000000000637</v>
      </c>
      <c r="T37" s="41">
        <v>24.425000000000637</v>
      </c>
      <c r="U37" s="41">
        <v>6.1670000000008258</v>
      </c>
      <c r="V37" s="41">
        <v>15.509000000000469</v>
      </c>
      <c r="W37" s="41">
        <v>-13.161999999999352</v>
      </c>
      <c r="X37" s="41">
        <v>-16.134999999999309</v>
      </c>
      <c r="Y37" s="41">
        <v>-6.1609999999996035</v>
      </c>
      <c r="Z37" s="41">
        <v>-10.511999999999261</v>
      </c>
      <c r="AA37" s="41">
        <v>-10.62099999999964</v>
      </c>
      <c r="AB37" s="41">
        <v>-10.62099999999964</v>
      </c>
      <c r="AD37" s="41">
        <v>5.4510000000000218</v>
      </c>
      <c r="AE37" s="41">
        <v>14.792999999999665</v>
      </c>
      <c r="AF37" s="41">
        <v>-13.878000000000156</v>
      </c>
      <c r="AG37" s="41">
        <v>-16.851000000000113</v>
      </c>
      <c r="AH37" s="41">
        <v>-6.8770000000004075</v>
      </c>
      <c r="AI37" s="41">
        <v>-11.228000000000065</v>
      </c>
      <c r="AJ37" s="41">
        <v>-11.337000000000444</v>
      </c>
      <c r="AK37" s="41">
        <v>-11.337000000000444</v>
      </c>
      <c r="AM37" s="41">
        <v>-13.632999999999356</v>
      </c>
      <c r="AN37" s="41">
        <v>-16.605999999999312</v>
      </c>
      <c r="AO37" s="41">
        <v>-6.6319999999996071</v>
      </c>
      <c r="AP37" s="41">
        <v>-10.982999999999265</v>
      </c>
      <c r="AQ37" s="41">
        <v>-11.091999999999643</v>
      </c>
      <c r="AR37" s="41">
        <v>-11.091999999999643</v>
      </c>
    </row>
    <row r="38" spans="1:44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</row>
    <row r="39" spans="1:44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N39" s="41">
        <v>-132.63399999999999</v>
      </c>
      <c r="O39" s="41">
        <v>-132.63399999999999</v>
      </c>
      <c r="P39" s="41">
        <v>-132.63399999999999</v>
      </c>
      <c r="R39" s="41">
        <v>-0.81515166437853281</v>
      </c>
      <c r="S39" s="41">
        <v>-0.81515166437853281</v>
      </c>
      <c r="T39" s="41">
        <v>-0.81515166437853281</v>
      </c>
      <c r="U39" s="41">
        <v>-58.687692231994902</v>
      </c>
      <c r="V39" s="41">
        <v>-58.687692231994902</v>
      </c>
      <c r="W39" s="41">
        <v>-132.63399999999999</v>
      </c>
      <c r="X39" s="41">
        <v>-132.63399999999999</v>
      </c>
      <c r="Y39" s="41">
        <v>-132.63399999999999</v>
      </c>
      <c r="Z39" s="41">
        <v>-132.63399999999999</v>
      </c>
      <c r="AA39" s="41">
        <v>-132.63399999999999</v>
      </c>
      <c r="AB39" s="41">
        <v>-132.63399999999999</v>
      </c>
      <c r="AD39" s="41">
        <v>73.946307768005084</v>
      </c>
      <c r="AE39" s="41">
        <v>73.946307768005084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</row>
    <row r="40" spans="1:44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J40" s="41">
        <v>-218.21969664522067</v>
      </c>
      <c r="K40" s="41">
        <v>-98.877400890960644</v>
      </c>
      <c r="L40" s="41">
        <v>-87.248797700003024</v>
      </c>
      <c r="M40" s="41">
        <v>-67.603411154712148</v>
      </c>
      <c r="N40" s="41">
        <v>-43.899413084715434</v>
      </c>
      <c r="O40" s="41">
        <v>2.4182801917199868</v>
      </c>
      <c r="P40" s="41">
        <v>-109.57968473000778</v>
      </c>
      <c r="R40" s="41">
        <v>-329.84254208300217</v>
      </c>
      <c r="S40" s="41">
        <v>-485.55045315113648</v>
      </c>
      <c r="T40" s="41">
        <v>-507.07739110890566</v>
      </c>
      <c r="U40" s="41">
        <v>-467.46956154028089</v>
      </c>
      <c r="V40" s="41">
        <v>-493.52147054521743</v>
      </c>
      <c r="W40" s="41">
        <v>-374.1791747909574</v>
      </c>
      <c r="X40" s="41">
        <v>-362.55057159999978</v>
      </c>
      <c r="Y40" s="41">
        <v>-342.90518505470891</v>
      </c>
      <c r="Z40" s="41">
        <v>-319.20118698471219</v>
      </c>
      <c r="AA40" s="41">
        <v>-272.88349370827677</v>
      </c>
      <c r="AB40" s="41">
        <v>-384.88145863000454</v>
      </c>
      <c r="AD40" s="41">
        <v>-16.057561540284723</v>
      </c>
      <c r="AE40" s="41">
        <v>-42.109470545221257</v>
      </c>
      <c r="AF40" s="41">
        <v>77.232825209038765</v>
      </c>
      <c r="AG40" s="41">
        <v>88.861428399996385</v>
      </c>
      <c r="AH40" s="41">
        <v>108.50681494528726</v>
      </c>
      <c r="AI40" s="41">
        <v>132.21081301528397</v>
      </c>
      <c r="AJ40" s="41">
        <v>178.5285062917194</v>
      </c>
      <c r="AK40" s="41">
        <v>66.530541369991624</v>
      </c>
      <c r="AM40" s="41">
        <v>54.090932215496878</v>
      </c>
      <c r="AN40" s="41">
        <v>65.719535406454497</v>
      </c>
      <c r="AO40" s="41">
        <v>85.364921951745373</v>
      </c>
      <c r="AP40" s="41">
        <v>109.06892002174209</v>
      </c>
      <c r="AQ40" s="41">
        <v>155.38661329817751</v>
      </c>
      <c r="AR40" s="41">
        <v>43.388648376449737</v>
      </c>
    </row>
    <row r="41" spans="1:44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659.5586336402107</v>
      </c>
      <c r="L41" s="41">
        <v>687.70936264287059</v>
      </c>
      <c r="M41" s="41">
        <v>687.36675451463213</v>
      </c>
      <c r="N41" s="41">
        <v>570.31954121785748</v>
      </c>
      <c r="O41" s="41">
        <v>572.3084986178585</v>
      </c>
      <c r="P41" s="41">
        <v>1099.1430435100019</v>
      </c>
      <c r="R41" s="41">
        <v>618.86555491453032</v>
      </c>
      <c r="S41" s="41">
        <v>583.91128044688708</v>
      </c>
      <c r="T41" s="41">
        <v>613.73775585571684</v>
      </c>
      <c r="U41" s="41">
        <v>602.18324284236928</v>
      </c>
      <c r="V41" s="41">
        <v>680.19459454432513</v>
      </c>
      <c r="W41" s="41">
        <v>599.3896336402106</v>
      </c>
      <c r="X41" s="41">
        <v>627.54036264287049</v>
      </c>
      <c r="Y41" s="41">
        <v>627.19775451463204</v>
      </c>
      <c r="Z41" s="41">
        <v>510.15054121785738</v>
      </c>
      <c r="AA41" s="41">
        <v>512.13949861785841</v>
      </c>
      <c r="AB41" s="41">
        <v>1038.9740435100018</v>
      </c>
      <c r="AD41" s="41">
        <v>301.23424284236921</v>
      </c>
      <c r="AE41" s="41">
        <v>379.24559454432506</v>
      </c>
      <c r="AF41" s="41">
        <v>298.44063364021054</v>
      </c>
      <c r="AG41" s="41">
        <v>326.59136264287042</v>
      </c>
      <c r="AH41" s="41">
        <v>326.24875451463197</v>
      </c>
      <c r="AI41" s="41">
        <v>209.20154121785731</v>
      </c>
      <c r="AJ41" s="41">
        <v>211.19049861785834</v>
      </c>
      <c r="AK41" s="41">
        <v>738.02504351000175</v>
      </c>
      <c r="AM41" s="41">
        <v>48.237633640210788</v>
      </c>
      <c r="AN41" s="41">
        <v>76.388362642870675</v>
      </c>
      <c r="AO41" s="41">
        <v>76.045754514632222</v>
      </c>
      <c r="AP41" s="41">
        <v>-41.001458782142436</v>
      </c>
      <c r="AQ41" s="41">
        <v>-39.012501382141409</v>
      </c>
      <c r="AR41" s="41">
        <v>487.822043510002</v>
      </c>
    </row>
    <row r="42" spans="1:44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J42" s="41">
        <v>-473.22503667666319</v>
      </c>
      <c r="K42" s="41">
        <v>-457.92964578071246</v>
      </c>
      <c r="L42" s="41">
        <v>-487.3934153259969</v>
      </c>
      <c r="M42" s="41">
        <v>-619.01913772</v>
      </c>
      <c r="N42" s="41">
        <v>-606.49158230000035</v>
      </c>
      <c r="O42" s="41">
        <v>-606.49158230000012</v>
      </c>
      <c r="P42" s="41">
        <v>-606.49158230000012</v>
      </c>
      <c r="R42" s="41">
        <v>-501.76088198574899</v>
      </c>
      <c r="S42" s="41">
        <v>-501.76088198574899</v>
      </c>
      <c r="T42" s="41">
        <v>-484.59277492878613</v>
      </c>
      <c r="U42" s="41">
        <v>-426.87833069510276</v>
      </c>
      <c r="V42" s="41">
        <v>-436.93503667666317</v>
      </c>
      <c r="W42" s="41">
        <v>-421.63964578071244</v>
      </c>
      <c r="X42" s="41">
        <v>-451.10341532599688</v>
      </c>
      <c r="Y42" s="41">
        <v>-582.72913771999993</v>
      </c>
      <c r="Z42" s="41">
        <v>-570.20158230000038</v>
      </c>
      <c r="AA42" s="41">
        <v>-570.20158230000015</v>
      </c>
      <c r="AB42" s="41">
        <v>-570.20158230000015</v>
      </c>
      <c r="AD42" s="41">
        <v>45.772669304897249</v>
      </c>
      <c r="AE42" s="41">
        <v>35.715963323336837</v>
      </c>
      <c r="AF42" s="41">
        <v>51.011354219287568</v>
      </c>
      <c r="AG42" s="41">
        <v>21.547584674003133</v>
      </c>
      <c r="AH42" s="41">
        <v>-110.07813771999997</v>
      </c>
      <c r="AI42" s="41">
        <v>-97.550582300000315</v>
      </c>
      <c r="AJ42" s="41">
        <v>-97.550582300000087</v>
      </c>
      <c r="AK42" s="41">
        <v>-97.550582300000087</v>
      </c>
      <c r="AM42" s="41">
        <v>-9.9236457807124339</v>
      </c>
      <c r="AN42" s="41">
        <v>-39.387415325996869</v>
      </c>
      <c r="AO42" s="41">
        <v>-171.01313771999997</v>
      </c>
      <c r="AP42" s="41">
        <v>-158.48558230000032</v>
      </c>
      <c r="AQ42" s="41">
        <v>-158.48558230000009</v>
      </c>
      <c r="AR42" s="41">
        <v>-158.48558230000009</v>
      </c>
    </row>
    <row r="43" spans="1:44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N43" s="41">
        <v>123.77327424000001</v>
      </c>
      <c r="O43" s="41">
        <v>123.77327423999998</v>
      </c>
      <c r="P43" s="41">
        <v>123.77327423999998</v>
      </c>
      <c r="R43" s="41">
        <v>133.48641889034974</v>
      </c>
      <c r="S43" s="41">
        <v>133.48641889034977</v>
      </c>
      <c r="T43" s="41">
        <v>138.57113997054728</v>
      </c>
      <c r="U43" s="41">
        <v>158.10783437066891</v>
      </c>
      <c r="V43" s="41">
        <v>161.12499324727423</v>
      </c>
      <c r="W43" s="41">
        <v>175.44969380527229</v>
      </c>
      <c r="X43" s="41">
        <v>176.37442595898324</v>
      </c>
      <c r="Y43" s="41">
        <v>160.4100116336854</v>
      </c>
      <c r="Z43" s="41">
        <v>131.16927424000002</v>
      </c>
      <c r="AA43" s="41">
        <v>131.16927423999999</v>
      </c>
      <c r="AB43" s="41">
        <v>131.16927423999999</v>
      </c>
      <c r="AD43" s="41">
        <v>-42.939165629331114</v>
      </c>
      <c r="AE43" s="41">
        <v>-39.922006752725792</v>
      </c>
      <c r="AF43" s="41">
        <v>-25.597306194727736</v>
      </c>
      <c r="AG43" s="41">
        <v>-24.672574041016773</v>
      </c>
      <c r="AH43" s="41">
        <v>-40.636988366314625</v>
      </c>
      <c r="AI43" s="41">
        <v>-69.877725760000004</v>
      </c>
      <c r="AJ43" s="41">
        <v>-69.877725760000033</v>
      </c>
      <c r="AK43" s="41">
        <v>-69.877725760000033</v>
      </c>
      <c r="AM43" s="41">
        <v>20.395693805272295</v>
      </c>
      <c r="AN43" s="41">
        <v>21.320425958983257</v>
      </c>
      <c r="AO43" s="41">
        <v>5.3560116336854051</v>
      </c>
      <c r="AP43" s="41">
        <v>-23.884725759999974</v>
      </c>
      <c r="AQ43" s="41">
        <v>-23.884725760000002</v>
      </c>
      <c r="AR43" s="41">
        <v>-23.884725760000002</v>
      </c>
    </row>
    <row r="44" spans="1:44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J44" s="39">
        <v>-3.860271593046491</v>
      </c>
      <c r="K44" s="39">
        <v>73.692153897515709</v>
      </c>
      <c r="L44" s="39">
        <v>40.53658257688403</v>
      </c>
      <c r="M44" s="39">
        <v>70.761248215628257</v>
      </c>
      <c r="N44" s="39">
        <v>63.82784688564243</v>
      </c>
      <c r="O44" s="39">
        <v>101.47875138333893</v>
      </c>
      <c r="P44" s="39">
        <v>245.28198507334037</v>
      </c>
      <c r="R44" s="39">
        <v>81.064900560046226</v>
      </c>
      <c r="S44" s="39">
        <v>92.983043524211098</v>
      </c>
      <c r="T44" s="39">
        <v>72.475491175917341</v>
      </c>
      <c r="U44" s="39">
        <v>-123.0658185835955</v>
      </c>
      <c r="V44" s="39">
        <v>-135.21878580304747</v>
      </c>
      <c r="W44" s="39">
        <v>-57.666360312485267</v>
      </c>
      <c r="X44" s="39">
        <v>-90.821931633116947</v>
      </c>
      <c r="Y44" s="39">
        <v>-60.597265994372719</v>
      </c>
      <c r="Z44" s="39">
        <v>-67.530667324358546</v>
      </c>
      <c r="AA44" s="39">
        <v>-29.879762826662045</v>
      </c>
      <c r="AB44" s="39">
        <v>113.92347086333939</v>
      </c>
      <c r="AD44" s="39">
        <v>-99.050818583593355</v>
      </c>
      <c r="AE44" s="39">
        <v>-111.20378580304532</v>
      </c>
      <c r="AF44" s="39">
        <v>-33.651360312483121</v>
      </c>
      <c r="AG44" s="39">
        <v>-66.8069316331148</v>
      </c>
      <c r="AH44" s="39">
        <v>-36.582265994370573</v>
      </c>
      <c r="AI44" s="39">
        <v>-43.5156673243564</v>
      </c>
      <c r="AJ44" s="39">
        <v>-5.8647628266598986</v>
      </c>
      <c r="AK44" s="39">
        <v>137.93847086334154</v>
      </c>
      <c r="AM44" s="39">
        <v>-100.5753603124831</v>
      </c>
      <c r="AN44" s="39">
        <v>-133.73093163311478</v>
      </c>
      <c r="AO44" s="39">
        <v>-103.50626599437055</v>
      </c>
      <c r="AP44" s="39">
        <v>-110.43966732435638</v>
      </c>
      <c r="AQ44" s="39">
        <v>-72.788762826659877</v>
      </c>
      <c r="AR44" s="39">
        <v>71.014470863341558</v>
      </c>
    </row>
    <row r="45" spans="1:44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J45" s="41">
        <v>16.883505918045557</v>
      </c>
      <c r="K45" s="41">
        <v>92.589327012295144</v>
      </c>
      <c r="L45" s="41">
        <v>48.023076987700733</v>
      </c>
      <c r="M45" s="41">
        <v>73.105256355974234</v>
      </c>
      <c r="N45" s="41">
        <v>67.627628953054227</v>
      </c>
      <c r="O45" s="41">
        <v>103.8837923866713</v>
      </c>
      <c r="P45" s="41">
        <v>218.06494657667281</v>
      </c>
      <c r="R45" s="41">
        <v>38.108165188429666</v>
      </c>
      <c r="S45" s="41">
        <v>48.576266580716037</v>
      </c>
      <c r="T45" s="41">
        <v>35.562594626953796</v>
      </c>
      <c r="U45" s="41">
        <v>-160.37897999775487</v>
      </c>
      <c r="V45" s="41">
        <v>-162.95550162195468</v>
      </c>
      <c r="W45" s="41">
        <v>-87.249680527705095</v>
      </c>
      <c r="X45" s="41">
        <v>-131.81593055229951</v>
      </c>
      <c r="Y45" s="41">
        <v>-106.733751184026</v>
      </c>
      <c r="Z45" s="41">
        <v>-112.21137858694601</v>
      </c>
      <c r="AA45" s="41">
        <v>-75.955215153328936</v>
      </c>
      <c r="AB45" s="41">
        <v>38.225939036672571</v>
      </c>
      <c r="AD45" s="41">
        <v>-142.51097999775357</v>
      </c>
      <c r="AE45" s="41">
        <v>-145.08750162195338</v>
      </c>
      <c r="AF45" s="41">
        <v>-69.381680527703793</v>
      </c>
      <c r="AG45" s="41">
        <v>-113.9479305522982</v>
      </c>
      <c r="AH45" s="41">
        <v>-88.865751184024703</v>
      </c>
      <c r="AI45" s="41">
        <v>-94.343378586944709</v>
      </c>
      <c r="AJ45" s="41">
        <v>-58.087215153327634</v>
      </c>
      <c r="AK45" s="41">
        <v>56.093939036673873</v>
      </c>
      <c r="AM45" s="41">
        <v>-115.632680527704</v>
      </c>
      <c r="AN45" s="41">
        <v>-160.19893055229841</v>
      </c>
      <c r="AO45" s="41">
        <v>-135.11675118402491</v>
      </c>
      <c r="AP45" s="41">
        <v>-140.59437858694491</v>
      </c>
      <c r="AQ45" s="41">
        <v>-104.33821515332784</v>
      </c>
      <c r="AR45" s="41">
        <v>9.8429390366736698</v>
      </c>
    </row>
    <row r="46" spans="1:44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J46" s="41">
        <v>-20.743777511092048</v>
      </c>
      <c r="K46" s="41">
        <v>-18.897173114779434</v>
      </c>
      <c r="L46" s="41">
        <v>-7.4864944108169311</v>
      </c>
      <c r="M46" s="41">
        <v>-2.3440081403462045</v>
      </c>
      <c r="N46" s="41">
        <v>-3.7997820674120248</v>
      </c>
      <c r="O46" s="41">
        <v>-2.4050410033330536</v>
      </c>
      <c r="P46" s="41">
        <v>27.217038496667101</v>
      </c>
      <c r="R46" s="41">
        <v>42.956735371617015</v>
      </c>
      <c r="S46" s="41">
        <v>44.40677694349597</v>
      </c>
      <c r="T46" s="41">
        <v>36.912896548964454</v>
      </c>
      <c r="U46" s="41">
        <v>37.313161414159822</v>
      </c>
      <c r="V46" s="41">
        <v>27.736715818907896</v>
      </c>
      <c r="W46" s="41">
        <v>29.58332021522051</v>
      </c>
      <c r="X46" s="41">
        <v>40.993998919183014</v>
      </c>
      <c r="Y46" s="41">
        <v>46.13648518965374</v>
      </c>
      <c r="Z46" s="41">
        <v>44.68071126258792</v>
      </c>
      <c r="AA46" s="41">
        <v>46.075452326666891</v>
      </c>
      <c r="AB46" s="41">
        <v>75.697531826667046</v>
      </c>
      <c r="AD46" s="41">
        <v>43.460161414159984</v>
      </c>
      <c r="AE46" s="41">
        <v>33.883715818908058</v>
      </c>
      <c r="AF46" s="41">
        <v>35.730320215220672</v>
      </c>
      <c r="AG46" s="41">
        <v>47.140998919183176</v>
      </c>
      <c r="AH46" s="41">
        <v>52.283485189653902</v>
      </c>
      <c r="AI46" s="41">
        <v>50.827711262588082</v>
      </c>
      <c r="AJ46" s="41">
        <v>52.222452326667053</v>
      </c>
      <c r="AK46" s="41">
        <v>81.844531826667207</v>
      </c>
      <c r="AM46" s="41">
        <v>15.057320215220898</v>
      </c>
      <c r="AN46" s="41">
        <v>26.467998919183401</v>
      </c>
      <c r="AO46" s="41">
        <v>31.610485189654128</v>
      </c>
      <c r="AP46" s="41">
        <v>30.154711262588307</v>
      </c>
      <c r="AQ46" s="41">
        <v>31.549452326667279</v>
      </c>
      <c r="AR46" s="41">
        <v>61.171531826667433</v>
      </c>
    </row>
    <row r="47" spans="1:44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J47" s="39">
        <v>-395.8865887324273</v>
      </c>
      <c r="K47" s="39">
        <v>-528.93366518065613</v>
      </c>
      <c r="L47" s="39">
        <v>-522.33849337297306</v>
      </c>
      <c r="M47" s="39">
        <v>-497.86914122927101</v>
      </c>
      <c r="N47" s="39">
        <v>-539.09918630015</v>
      </c>
      <c r="O47" s="39">
        <v>-433.27934528486639</v>
      </c>
      <c r="P47" s="39">
        <v>-301.70803891763262</v>
      </c>
      <c r="R47" s="39">
        <v>-202.93759068483541</v>
      </c>
      <c r="S47" s="39">
        <v>-201.91755573398041</v>
      </c>
      <c r="T47" s="39">
        <v>-259.04314333638922</v>
      </c>
      <c r="U47" s="39">
        <v>-300.01132158431119</v>
      </c>
      <c r="V47" s="39">
        <v>-380.53458873242835</v>
      </c>
      <c r="W47" s="39">
        <v>-513.58166518065718</v>
      </c>
      <c r="X47" s="39">
        <v>-506.98649337297411</v>
      </c>
      <c r="Y47" s="39">
        <v>-482.51714122927206</v>
      </c>
      <c r="Z47" s="39">
        <v>-523.74718630015104</v>
      </c>
      <c r="AA47" s="39">
        <v>-417.92734528486744</v>
      </c>
      <c r="AB47" s="39">
        <v>-286.35603891763367</v>
      </c>
      <c r="AD47" s="39">
        <v>-70.531321584310717</v>
      </c>
      <c r="AE47" s="39">
        <v>-151.05458873242787</v>
      </c>
      <c r="AF47" s="39">
        <v>-284.10166518065671</v>
      </c>
      <c r="AG47" s="39">
        <v>-277.50649337297364</v>
      </c>
      <c r="AH47" s="39">
        <v>-253.03714122927158</v>
      </c>
      <c r="AI47" s="39">
        <v>-294.26718630015057</v>
      </c>
      <c r="AJ47" s="39">
        <v>-188.44734528486697</v>
      </c>
      <c r="AK47" s="39">
        <v>-56.876038917633196</v>
      </c>
      <c r="AM47" s="39">
        <v>-60.718406940657587</v>
      </c>
      <c r="AN47" s="39">
        <v>-54.123235132974514</v>
      </c>
      <c r="AO47" s="39">
        <v>-29.653882989272461</v>
      </c>
      <c r="AP47" s="39">
        <v>-70.883928060151447</v>
      </c>
      <c r="AQ47" s="39">
        <v>34.935912955132153</v>
      </c>
      <c r="AR47" s="39">
        <v>166.50721932236593</v>
      </c>
    </row>
    <row r="48" spans="1:44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N48" s="41">
        <v>-268.34299999999985</v>
      </c>
      <c r="O48" s="41">
        <v>-171.616943670002</v>
      </c>
      <c r="P48" s="41">
        <v>-171.61694367000291</v>
      </c>
      <c r="R48" s="41">
        <v>-75.837787752726399</v>
      </c>
      <c r="S48" s="41">
        <v>-75.837787752726399</v>
      </c>
      <c r="T48" s="41">
        <v>-75.837787752726399</v>
      </c>
      <c r="U48" s="41">
        <v>-114.17378775272664</v>
      </c>
      <c r="V48" s="41">
        <v>-114.17378775272664</v>
      </c>
      <c r="W48" s="41">
        <v>-215.01500000000033</v>
      </c>
      <c r="X48" s="41">
        <v>-253.35100000000057</v>
      </c>
      <c r="Y48" s="41">
        <v>-253.35100000000057</v>
      </c>
      <c r="Z48" s="41">
        <v>-253.34299999999985</v>
      </c>
      <c r="AA48" s="41">
        <v>-156.616943670002</v>
      </c>
      <c r="AB48" s="41">
        <v>-156.61694367000291</v>
      </c>
      <c r="AD48" s="41">
        <v>-114.17378775272664</v>
      </c>
      <c r="AE48" s="41">
        <v>-114.17378775272664</v>
      </c>
      <c r="AF48" s="41">
        <v>-215.01500000000033</v>
      </c>
      <c r="AG48" s="41">
        <v>-253.35100000000057</v>
      </c>
      <c r="AH48" s="41">
        <v>-253.35100000000057</v>
      </c>
      <c r="AI48" s="41">
        <v>-253.34299999999985</v>
      </c>
      <c r="AJ48" s="41">
        <v>-156.616943670002</v>
      </c>
      <c r="AK48" s="41">
        <v>-156.61694367000291</v>
      </c>
      <c r="AM48" s="41">
        <v>5.4559999999992215</v>
      </c>
      <c r="AN48" s="41">
        <v>-32.880000000001019</v>
      </c>
      <c r="AO48" s="41">
        <v>-32.880000000001019</v>
      </c>
      <c r="AP48" s="41">
        <v>-32.872000000000298</v>
      </c>
      <c r="AQ48" s="41">
        <v>63.854056329997547</v>
      </c>
      <c r="AR48" s="41">
        <v>63.854056329996638</v>
      </c>
    </row>
    <row r="49" spans="1:44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N49" s="41">
        <v>-25</v>
      </c>
      <c r="O49" s="41">
        <v>-25</v>
      </c>
      <c r="P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W49" s="41">
        <v>-25</v>
      </c>
      <c r="X49" s="41">
        <v>-25</v>
      </c>
      <c r="Y49" s="41">
        <v>-25</v>
      </c>
      <c r="Z49" s="41">
        <v>-25</v>
      </c>
      <c r="AA49" s="41">
        <v>-25</v>
      </c>
      <c r="AB49" s="41">
        <v>-25</v>
      </c>
      <c r="AD49" s="41">
        <v>-0.47500000000000142</v>
      </c>
      <c r="AE49" s="41">
        <v>-0.47500000000000142</v>
      </c>
      <c r="AF49" s="41">
        <v>-0.47500000000000142</v>
      </c>
      <c r="AG49" s="41">
        <v>-0.47500000000000142</v>
      </c>
      <c r="AH49" s="41">
        <v>-0.47500000000000142</v>
      </c>
      <c r="AI49" s="41">
        <v>-0.47500000000000142</v>
      </c>
      <c r="AJ49" s="41">
        <v>-0.47500000000000142</v>
      </c>
      <c r="AK49" s="41">
        <v>-0.47500000000000142</v>
      </c>
      <c r="AM49" s="41">
        <v>-0.47500000000000142</v>
      </c>
      <c r="AN49" s="41">
        <v>-0.47500000000000142</v>
      </c>
      <c r="AO49" s="41">
        <v>-0.47500000000000142</v>
      </c>
      <c r="AP49" s="41">
        <v>-0.47500000000000142</v>
      </c>
      <c r="AQ49" s="41">
        <v>-0.47500000000000142</v>
      </c>
      <c r="AR49" s="41">
        <v>-0.47500000000000142</v>
      </c>
    </row>
    <row r="50" spans="1:44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J50" s="41">
        <v>-364.64589583258419</v>
      </c>
      <c r="K50" s="41">
        <v>-386.73206002077313</v>
      </c>
      <c r="L50" s="41">
        <v>-345.1436131243936</v>
      </c>
      <c r="M50" s="41">
        <v>-318.42222976463199</v>
      </c>
      <c r="N50" s="41">
        <v>-401.22816768822065</v>
      </c>
      <c r="O50" s="41">
        <v>-381.70744050077485</v>
      </c>
      <c r="P50" s="41">
        <v>-305.03800220000107</v>
      </c>
      <c r="R50" s="41">
        <v>-248.94640215670972</v>
      </c>
      <c r="S50" s="41">
        <v>-276.98425472434189</v>
      </c>
      <c r="T50" s="41">
        <v>-334.93163952012799</v>
      </c>
      <c r="U50" s="41">
        <v>-371.87310461696745</v>
      </c>
      <c r="V50" s="41">
        <v>-364.8778958325845</v>
      </c>
      <c r="W50" s="41">
        <v>-386.96406002077345</v>
      </c>
      <c r="X50" s="41">
        <v>-345.37561312439391</v>
      </c>
      <c r="Y50" s="41">
        <v>-318.65422976463225</v>
      </c>
      <c r="Z50" s="41">
        <v>-401.46016768822096</v>
      </c>
      <c r="AA50" s="41">
        <v>-381.93944050077516</v>
      </c>
      <c r="AB50" s="41">
        <v>-305.27000220000139</v>
      </c>
      <c r="AD50" s="41">
        <v>-167.65310461696762</v>
      </c>
      <c r="AE50" s="41">
        <v>-160.65789583258467</v>
      </c>
      <c r="AF50" s="41">
        <v>-182.74406002077362</v>
      </c>
      <c r="AG50" s="41">
        <v>-141.15561312439408</v>
      </c>
      <c r="AH50" s="41">
        <v>-114.43422976463242</v>
      </c>
      <c r="AI50" s="41">
        <v>-197.24016768822113</v>
      </c>
      <c r="AJ50" s="41">
        <v>-177.71944050077533</v>
      </c>
      <c r="AK50" s="41">
        <v>-101.05000220000156</v>
      </c>
      <c r="AM50" s="41">
        <v>-180.30380178077337</v>
      </c>
      <c r="AN50" s="41">
        <v>-138.71535488439383</v>
      </c>
      <c r="AO50" s="41">
        <v>-111.99397152463217</v>
      </c>
      <c r="AP50" s="41">
        <v>-194.79990944822089</v>
      </c>
      <c r="AQ50" s="41">
        <v>-175.27918226077509</v>
      </c>
      <c r="AR50" s="41">
        <v>-98.60974396000131</v>
      </c>
    </row>
    <row r="51" spans="1:44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N51" s="41">
        <v>214.49511341592984</v>
      </c>
      <c r="O51" s="41">
        <v>238.19487342354176</v>
      </c>
      <c r="P51" s="41">
        <v>217.976</v>
      </c>
      <c r="R51" s="41">
        <v>236.96355005317079</v>
      </c>
      <c r="S51" s="41">
        <v>236.964</v>
      </c>
      <c r="T51" s="41">
        <v>242.529</v>
      </c>
      <c r="U51" s="41">
        <v>279.81400000000002</v>
      </c>
      <c r="V51" s="41">
        <v>190.56200000000001</v>
      </c>
      <c r="W51" s="41">
        <v>199.81100000000001</v>
      </c>
      <c r="X51" s="41">
        <v>202.38399999999999</v>
      </c>
      <c r="Y51" s="41">
        <v>202.38387778393945</v>
      </c>
      <c r="Z51" s="41">
        <v>214.49511341592984</v>
      </c>
      <c r="AA51" s="41">
        <v>238.19487342354176</v>
      </c>
      <c r="AB51" s="41">
        <v>217.976</v>
      </c>
      <c r="AD51" s="41">
        <v>279.81400000000002</v>
      </c>
      <c r="AE51" s="41">
        <v>190.56200000000001</v>
      </c>
      <c r="AF51" s="41">
        <v>199.81100000000001</v>
      </c>
      <c r="AG51" s="41">
        <v>202.38399999999999</v>
      </c>
      <c r="AH51" s="41">
        <v>202.38387778393945</v>
      </c>
      <c r="AI51" s="41">
        <v>214.49511341592984</v>
      </c>
      <c r="AJ51" s="41">
        <v>238.19487342354176</v>
      </c>
      <c r="AK51" s="41">
        <v>217.976</v>
      </c>
      <c r="AM51" s="41">
        <v>199.81100000000001</v>
      </c>
      <c r="AN51" s="41">
        <v>202.38399999999999</v>
      </c>
      <c r="AO51" s="41">
        <v>202.38387778393945</v>
      </c>
      <c r="AP51" s="41">
        <v>214.49511341592984</v>
      </c>
      <c r="AQ51" s="41">
        <v>238.19487342354176</v>
      </c>
      <c r="AR51" s="41">
        <v>217.976</v>
      </c>
    </row>
    <row r="52" spans="1:44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J52" s="41">
        <v>-67.628905147115574</v>
      </c>
      <c r="K52" s="41">
        <v>-86.997605159882596</v>
      </c>
      <c r="L52" s="41">
        <v>-86.227880248577549</v>
      </c>
      <c r="M52" s="41">
        <v>-88.47978924857739</v>
      </c>
      <c r="N52" s="41">
        <v>-59.023132027857628</v>
      </c>
      <c r="O52" s="41">
        <v>-93.149834537630227</v>
      </c>
      <c r="P52" s="41">
        <v>-18.029093047629317</v>
      </c>
      <c r="R52" s="41">
        <v>-90.116950828568861</v>
      </c>
      <c r="S52" s="41">
        <v>-61.059513256910975</v>
      </c>
      <c r="T52" s="41">
        <v>-65.80271606353574</v>
      </c>
      <c r="U52" s="41">
        <v>-68.778429214616665</v>
      </c>
      <c r="V52" s="41">
        <v>-67.044905147116197</v>
      </c>
      <c r="W52" s="41">
        <v>-86.413605159883218</v>
      </c>
      <c r="X52" s="41">
        <v>-85.643880248578171</v>
      </c>
      <c r="Y52" s="41">
        <v>-87.895789248578012</v>
      </c>
      <c r="Z52" s="41">
        <v>-58.43913202785825</v>
      </c>
      <c r="AA52" s="41">
        <v>-92.565834537630849</v>
      </c>
      <c r="AB52" s="41">
        <v>-17.445093047629939</v>
      </c>
      <c r="AD52" s="41">
        <v>-68.043429214616168</v>
      </c>
      <c r="AE52" s="41">
        <v>-66.3099051471157</v>
      </c>
      <c r="AF52" s="41">
        <v>-85.678605159882721</v>
      </c>
      <c r="AG52" s="41">
        <v>-84.908880248577674</v>
      </c>
      <c r="AH52" s="41">
        <v>-87.160789248577515</v>
      </c>
      <c r="AI52" s="41">
        <v>-57.704132027857753</v>
      </c>
      <c r="AJ52" s="41">
        <v>-91.830834537630352</v>
      </c>
      <c r="AK52" s="41">
        <v>-16.710093047629442</v>
      </c>
      <c r="AM52" s="41">
        <v>-85.206605159882969</v>
      </c>
      <c r="AN52" s="41">
        <v>-84.436880248577921</v>
      </c>
      <c r="AO52" s="41">
        <v>-86.688789248577763</v>
      </c>
      <c r="AP52" s="41">
        <v>-57.232132027858</v>
      </c>
      <c r="AQ52" s="41">
        <v>-91.358834537630599</v>
      </c>
      <c r="AR52" s="41">
        <v>-16.23809304762969</v>
      </c>
    </row>
    <row r="53" spans="1:44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J53" s="39">
        <v>277.6077558970801</v>
      </c>
      <c r="K53" s="39">
        <v>381.39127601106884</v>
      </c>
      <c r="L53" s="39">
        <v>377.75118201834994</v>
      </c>
      <c r="M53" s="39">
        <v>360.09188695717967</v>
      </c>
      <c r="N53" s="39">
        <v>440.53388383639776</v>
      </c>
      <c r="O53" s="39">
        <v>389.86726546790669</v>
      </c>
      <c r="P53" s="39">
        <v>356.27061471556135</v>
      </c>
      <c r="R53" s="39">
        <v>319.00705779977216</v>
      </c>
      <c r="S53" s="39">
        <v>381.89843215758901</v>
      </c>
      <c r="T53" s="39">
        <v>341.73375832901365</v>
      </c>
      <c r="U53" s="39">
        <v>264.32802762524261</v>
      </c>
      <c r="V53" s="39">
        <v>243.68026507969444</v>
      </c>
      <c r="W53" s="39">
        <v>347.46378519368318</v>
      </c>
      <c r="X53" s="39">
        <v>343.82369120096428</v>
      </c>
      <c r="Y53" s="39">
        <v>326.16439613979401</v>
      </c>
      <c r="Z53" s="39">
        <v>406.6063930190121</v>
      </c>
      <c r="AA53" s="39">
        <v>355.93977465052103</v>
      </c>
      <c r="AB53" s="39">
        <v>322.34312389817569</v>
      </c>
      <c r="AD53" s="39">
        <v>283.11478734391676</v>
      </c>
      <c r="AE53" s="39">
        <v>262.46702479836858</v>
      </c>
      <c r="AF53" s="39">
        <v>366.25054491235733</v>
      </c>
      <c r="AG53" s="39">
        <v>362.61045091963842</v>
      </c>
      <c r="AH53" s="39">
        <v>344.95115585846816</v>
      </c>
      <c r="AI53" s="39">
        <v>425.39315273768625</v>
      </c>
      <c r="AJ53" s="39">
        <v>374.72653436919518</v>
      </c>
      <c r="AK53" s="39">
        <v>341.12988361684984</v>
      </c>
      <c r="AM53" s="39">
        <v>189.32574562770787</v>
      </c>
      <c r="AN53" s="39">
        <v>185.97356871405282</v>
      </c>
      <c r="AO53" s="39">
        <v>168.31427365288255</v>
      </c>
      <c r="AP53" s="39">
        <v>248.75627053210064</v>
      </c>
      <c r="AQ53" s="39">
        <v>198.08965216360957</v>
      </c>
      <c r="AR53" s="39">
        <v>164.49300141126423</v>
      </c>
    </row>
    <row r="54" spans="1:44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J54" s="41">
        <v>37.059307557429776</v>
      </c>
      <c r="K54" s="41">
        <v>36.354104659842989</v>
      </c>
      <c r="L54" s="41">
        <v>39.975009659844574</v>
      </c>
      <c r="M54" s="41">
        <v>40.503653659848197</v>
      </c>
      <c r="N54" s="41">
        <v>40.503653659848197</v>
      </c>
      <c r="O54" s="41">
        <v>58.95651315984469</v>
      </c>
      <c r="P54" s="41">
        <v>-46.238438512616483</v>
      </c>
      <c r="R54" s="41">
        <v>40.304788467638019</v>
      </c>
      <c r="S54" s="41">
        <v>40.519453467637533</v>
      </c>
      <c r="T54" s="41">
        <v>40.224433467634327</v>
      </c>
      <c r="U54" s="41">
        <v>36.037207467636136</v>
      </c>
      <c r="V54" s="41">
        <v>37.058133570046294</v>
      </c>
      <c r="W54" s="41">
        <v>36.352930672459507</v>
      </c>
      <c r="X54" s="41">
        <v>39.973835672461092</v>
      </c>
      <c r="Y54" s="41">
        <v>40.502479672464716</v>
      </c>
      <c r="Z54" s="41">
        <v>40.502479672464716</v>
      </c>
      <c r="AA54" s="41">
        <v>58.955339172461208</v>
      </c>
      <c r="AB54" s="41">
        <v>-46.239612499999964</v>
      </c>
      <c r="AD54" s="41">
        <v>36.036967186310477</v>
      </c>
      <c r="AE54" s="41">
        <v>37.057893288720635</v>
      </c>
      <c r="AF54" s="41">
        <v>36.352690391133848</v>
      </c>
      <c r="AG54" s="41">
        <v>39.973595391135433</v>
      </c>
      <c r="AH54" s="41">
        <v>40.502239391139057</v>
      </c>
      <c r="AI54" s="41">
        <v>40.502239391139057</v>
      </c>
      <c r="AJ54" s="41">
        <v>58.955098891135549</v>
      </c>
      <c r="AK54" s="41">
        <v>-46.239852781325624</v>
      </c>
      <c r="AM54" s="41">
        <v>36.351407586482566</v>
      </c>
      <c r="AN54" s="41">
        <v>40.260229665548337</v>
      </c>
      <c r="AO54" s="41">
        <v>40.788873665551961</v>
      </c>
      <c r="AP54" s="41">
        <v>40.788873665551961</v>
      </c>
      <c r="AQ54" s="41">
        <v>59.241733165548453</v>
      </c>
      <c r="AR54" s="41">
        <v>-45.953218506912719</v>
      </c>
    </row>
    <row r="55" spans="1:44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J55" s="41">
        <v>20.282831916718465</v>
      </c>
      <c r="K55" s="41">
        <v>11.605063226335574</v>
      </c>
      <c r="L55" s="41">
        <v>5.8147704407647325</v>
      </c>
      <c r="M55" s="41">
        <v>-17.568423778486817</v>
      </c>
      <c r="N55" s="41">
        <v>51.360419000000206</v>
      </c>
      <c r="O55" s="41">
        <v>74.277493319999962</v>
      </c>
      <c r="P55" s="41">
        <v>39.924752669999975</v>
      </c>
      <c r="R55" s="41">
        <v>-24.37769271065622</v>
      </c>
      <c r="S55" s="41">
        <v>7.622971816096765</v>
      </c>
      <c r="T55" s="41">
        <v>-5.470701126592644</v>
      </c>
      <c r="U55" s="41">
        <v>-1.4418667300909647</v>
      </c>
      <c r="V55" s="41">
        <v>-34.966168083281673</v>
      </c>
      <c r="W55" s="41">
        <v>-43.643936773664564</v>
      </c>
      <c r="X55" s="41">
        <v>-49.434229559235405</v>
      </c>
      <c r="Y55" s="41">
        <v>-72.817423778486955</v>
      </c>
      <c r="Z55" s="41">
        <v>-3.888580999999931</v>
      </c>
      <c r="AA55" s="41">
        <v>19.028493319999825</v>
      </c>
      <c r="AB55" s="41">
        <v>-15.324247330000162</v>
      </c>
      <c r="AD55" s="41">
        <v>19.034133269909034</v>
      </c>
      <c r="AE55" s="41">
        <v>-14.490168083281674</v>
      </c>
      <c r="AF55" s="41">
        <v>-23.167936773664564</v>
      </c>
      <c r="AG55" s="41">
        <v>-28.958229559235406</v>
      </c>
      <c r="AH55" s="41">
        <v>-52.341423778486956</v>
      </c>
      <c r="AI55" s="41">
        <v>16.587419000000068</v>
      </c>
      <c r="AJ55" s="41">
        <v>39.504493319999824</v>
      </c>
      <c r="AK55" s="41">
        <v>5.1517526699998371</v>
      </c>
      <c r="AM55" s="41">
        <v>-29.25493677366444</v>
      </c>
      <c r="AN55" s="41">
        <v>-35.045229559235281</v>
      </c>
      <c r="AO55" s="41">
        <v>-58.428423778486831</v>
      </c>
      <c r="AP55" s="41">
        <v>10.500419000000193</v>
      </c>
      <c r="AQ55" s="41">
        <v>33.417493319999949</v>
      </c>
      <c r="AR55" s="41">
        <v>-0.93524733000003835</v>
      </c>
    </row>
    <row r="56" spans="1:44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J56" s="41">
        <v>106.21032794619566</v>
      </c>
      <c r="K56" s="41">
        <v>108.34633597309778</v>
      </c>
      <c r="L56" s="41">
        <v>108.76345200000003</v>
      </c>
      <c r="M56" s="41">
        <v>105.63477899999998</v>
      </c>
      <c r="N56" s="41">
        <v>107.715779</v>
      </c>
      <c r="O56" s="41">
        <v>118.27151126000001</v>
      </c>
      <c r="P56" s="41">
        <v>105.03229765999993</v>
      </c>
      <c r="R56" s="41">
        <v>92.49530972536445</v>
      </c>
      <c r="S56" s="41">
        <v>126.38829957455391</v>
      </c>
      <c r="T56" s="41">
        <v>125.0893427932366</v>
      </c>
      <c r="U56" s="41">
        <v>113.40643459492742</v>
      </c>
      <c r="V56" s="41">
        <v>106.26332794619555</v>
      </c>
      <c r="W56" s="41">
        <v>108.39933597309766</v>
      </c>
      <c r="X56" s="41">
        <v>108.81645199999991</v>
      </c>
      <c r="Y56" s="41">
        <v>105.68777899999986</v>
      </c>
      <c r="Z56" s="41">
        <v>107.76877899999988</v>
      </c>
      <c r="AA56" s="41">
        <v>118.32451125999989</v>
      </c>
      <c r="AB56" s="41">
        <v>105.08529765999981</v>
      </c>
      <c r="AD56" s="41">
        <v>1.7734345949276076</v>
      </c>
      <c r="AE56" s="41">
        <v>-5.3696720538042655</v>
      </c>
      <c r="AF56" s="41">
        <v>-3.2336640269021473</v>
      </c>
      <c r="AG56" s="41">
        <v>-2.8165479999998979</v>
      </c>
      <c r="AH56" s="41">
        <v>-5.9452209999999468</v>
      </c>
      <c r="AI56" s="41">
        <v>-3.8642209999999295</v>
      </c>
      <c r="AJ56" s="41">
        <v>6.6915112600000839</v>
      </c>
      <c r="AK56" s="41">
        <v>-6.5477023400000007</v>
      </c>
      <c r="AM56" s="41">
        <v>-13.689664026902221</v>
      </c>
      <c r="AN56" s="41">
        <v>-13.272547999999972</v>
      </c>
      <c r="AO56" s="41">
        <v>-16.401221000000021</v>
      </c>
      <c r="AP56" s="41">
        <v>-14.320221000000004</v>
      </c>
      <c r="AQ56" s="41">
        <v>-3.7644887399999902</v>
      </c>
      <c r="AR56" s="41">
        <v>-17.003702340000075</v>
      </c>
    </row>
    <row r="57" spans="1:44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J57" s="41">
        <v>0.46280978941155126</v>
      </c>
      <c r="K57" s="41">
        <v>-15.253454261950253</v>
      </c>
      <c r="L57" s="41">
        <v>-3.1922178030914665</v>
      </c>
      <c r="M57" s="41">
        <v>13.382331745582235</v>
      </c>
      <c r="N57" s="41">
        <v>-48.034367999999859</v>
      </c>
      <c r="O57" s="41">
        <v>-57.992009300000063</v>
      </c>
      <c r="P57" s="41">
        <v>-89.487270170000102</v>
      </c>
      <c r="R57" s="41">
        <v>1.8521335324634833</v>
      </c>
      <c r="S57" s="41">
        <v>16.149734266396706</v>
      </c>
      <c r="T57" s="41">
        <v>6.3699110875070346</v>
      </c>
      <c r="U57" s="41">
        <v>-11.894456069073726</v>
      </c>
      <c r="V57" s="41">
        <v>3.3578097894116468</v>
      </c>
      <c r="W57" s="41">
        <v>-12.358454261950158</v>
      </c>
      <c r="X57" s="41">
        <v>-0.29721780309137102</v>
      </c>
      <c r="Y57" s="41">
        <v>16.27733174558233</v>
      </c>
      <c r="Z57" s="41">
        <v>-45.139367999999763</v>
      </c>
      <c r="AA57" s="41">
        <v>-55.097009299999968</v>
      </c>
      <c r="AB57" s="41">
        <v>-86.592270170000006</v>
      </c>
      <c r="AD57" s="41">
        <v>71.091543930926093</v>
      </c>
      <c r="AE57" s="41">
        <v>86.343809789411466</v>
      </c>
      <c r="AF57" s="41">
        <v>70.627545738049662</v>
      </c>
      <c r="AG57" s="41">
        <v>82.688782196908448</v>
      </c>
      <c r="AH57" s="41">
        <v>99.26333174558215</v>
      </c>
      <c r="AI57" s="41">
        <v>37.846632000000056</v>
      </c>
      <c r="AJ57" s="41">
        <v>27.888990699999852</v>
      </c>
      <c r="AK57" s="41">
        <v>-3.6062701700001867</v>
      </c>
      <c r="AM57" s="41">
        <v>67.110545738049723</v>
      </c>
      <c r="AN57" s="41">
        <v>79.171782196908509</v>
      </c>
      <c r="AO57" s="41">
        <v>95.746331745582211</v>
      </c>
      <c r="AP57" s="41">
        <v>34.329632000000117</v>
      </c>
      <c r="AQ57" s="41">
        <v>24.371990699999913</v>
      </c>
      <c r="AR57" s="41">
        <v>-7.1232701700001257</v>
      </c>
    </row>
    <row r="58" spans="1:44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J58" s="41">
        <v>38.457662710569537</v>
      </c>
      <c r="K58" s="41">
        <v>15.08290853803851</v>
      </c>
      <c r="L58" s="41">
        <v>4.5669853655074064</v>
      </c>
      <c r="M58" s="41">
        <v>-4.677326412564895</v>
      </c>
      <c r="N58" s="41">
        <v>-4.677326412564895</v>
      </c>
      <c r="O58" s="41">
        <v>-56.16841928000008</v>
      </c>
      <c r="P58" s="41">
        <v>-70.025188440000079</v>
      </c>
      <c r="R58" s="41">
        <v>94.907897359316621</v>
      </c>
      <c r="S58" s="41">
        <v>85.910857916346203</v>
      </c>
      <c r="T58" s="41">
        <v>76.433038584118378</v>
      </c>
      <c r="U58" s="41">
        <v>45.948936084947718</v>
      </c>
      <c r="V58" s="41">
        <v>38.617662710569533</v>
      </c>
      <c r="W58" s="41">
        <v>15.242908538038506</v>
      </c>
      <c r="X58" s="41">
        <v>4.726985365507403</v>
      </c>
      <c r="Y58" s="41">
        <v>-4.5173264125648984</v>
      </c>
      <c r="Z58" s="41">
        <v>-4.5173264125648984</v>
      </c>
      <c r="AA58" s="41">
        <v>-56.008419280000084</v>
      </c>
      <c r="AB58" s="41">
        <v>-69.865188440000082</v>
      </c>
      <c r="AD58" s="41">
        <v>45.894936084947716</v>
      </c>
      <c r="AE58" s="41">
        <v>38.563662710569531</v>
      </c>
      <c r="AF58" s="41">
        <v>15.188908538038504</v>
      </c>
      <c r="AG58" s="41">
        <v>4.672985365507401</v>
      </c>
      <c r="AH58" s="41">
        <v>-4.5713264125649005</v>
      </c>
      <c r="AI58" s="41">
        <v>-4.5713264125649005</v>
      </c>
      <c r="AJ58" s="41">
        <v>-56.062419280000086</v>
      </c>
      <c r="AK58" s="41">
        <v>-69.919188440000084</v>
      </c>
      <c r="AM58" s="41">
        <v>15.188908538038504</v>
      </c>
      <c r="AN58" s="41">
        <v>4.672985365507401</v>
      </c>
      <c r="AO58" s="41">
        <v>-4.5713264125649005</v>
      </c>
      <c r="AP58" s="41">
        <v>-4.5713264125649005</v>
      </c>
      <c r="AQ58" s="41">
        <v>-56.062419280000086</v>
      </c>
      <c r="AR58" s="41">
        <v>-69.919188440000084</v>
      </c>
    </row>
    <row r="59" spans="1:44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J59" s="41">
        <v>-55.966838807469458</v>
      </c>
      <c r="K59" s="41">
        <v>-63.987868500255672</v>
      </c>
      <c r="L59" s="41">
        <v>-64.532073601166303</v>
      </c>
      <c r="M59" s="41">
        <v>-73.50126468716212</v>
      </c>
      <c r="N59" s="41">
        <v>-19.522910960000445</v>
      </c>
      <c r="O59" s="41">
        <v>-40.375268669999969</v>
      </c>
      <c r="P59" s="41">
        <v>120.53894587102991</v>
      </c>
      <c r="R59" s="41">
        <v>12.490146052877435</v>
      </c>
      <c r="S59" s="41">
        <v>-6.3379360671219729</v>
      </c>
      <c r="T59" s="41">
        <v>-15.346322075708031</v>
      </c>
      <c r="U59" s="41">
        <v>-26.191142609075769</v>
      </c>
      <c r="V59" s="41">
        <v>-50.086155637469346</v>
      </c>
      <c r="W59" s="41">
        <v>-58.107185330255561</v>
      </c>
      <c r="X59" s="41">
        <v>-58.651390431166192</v>
      </c>
      <c r="Y59" s="41">
        <v>-67.620581517162009</v>
      </c>
      <c r="Z59" s="41">
        <v>-13.642227790000334</v>
      </c>
      <c r="AA59" s="41">
        <v>-34.494585499999857</v>
      </c>
      <c r="AB59" s="41">
        <v>126.41962904103002</v>
      </c>
      <c r="AD59" s="41">
        <v>2.2888573909240222</v>
      </c>
      <c r="AE59" s="41">
        <v>-21.606155637469556</v>
      </c>
      <c r="AF59" s="41">
        <v>-29.62718533025577</v>
      </c>
      <c r="AG59" s="41">
        <v>-30.171390431166401</v>
      </c>
      <c r="AH59" s="41">
        <v>-39.140581517162218</v>
      </c>
      <c r="AI59" s="41">
        <v>14.837772209999457</v>
      </c>
      <c r="AJ59" s="41">
        <v>-6.0145855000000665</v>
      </c>
      <c r="AK59" s="41">
        <v>154.89962904102981</v>
      </c>
      <c r="AM59" s="41">
        <v>-45.08618533025583</v>
      </c>
      <c r="AN59" s="41">
        <v>-45.630390431166461</v>
      </c>
      <c r="AO59" s="41">
        <v>-54.599581517162278</v>
      </c>
      <c r="AP59" s="41">
        <v>-0.62122779000060291</v>
      </c>
      <c r="AQ59" s="41">
        <v>-21.473585500000127</v>
      </c>
      <c r="AR59" s="41">
        <v>139.44062904102975</v>
      </c>
    </row>
    <row r="60" spans="1:44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J60" s="41">
        <v>20.328769999999963</v>
      </c>
      <c r="K60" s="41">
        <v>44.154191999999938</v>
      </c>
      <c r="L60" s="41">
        <v>41.795301999999936</v>
      </c>
      <c r="M60" s="41">
        <v>42.146305999999981</v>
      </c>
      <c r="N60" s="41">
        <v>42.146305999999981</v>
      </c>
      <c r="O60" s="41">
        <v>6.5802954099999624</v>
      </c>
      <c r="P60" s="41">
        <v>6.5802954099999624</v>
      </c>
      <c r="R60" s="41">
        <v>12.675797999999986</v>
      </c>
      <c r="S60" s="41">
        <v>2.7772379999999401</v>
      </c>
      <c r="T60" s="41">
        <v>7.6708279999999291</v>
      </c>
      <c r="U60" s="41">
        <v>12.520500999999967</v>
      </c>
      <c r="V60" s="41">
        <v>19.495769999999951</v>
      </c>
      <c r="W60" s="41">
        <v>43.321191999999925</v>
      </c>
      <c r="X60" s="41">
        <v>40.962301999999923</v>
      </c>
      <c r="Y60" s="41">
        <v>41.313305999999969</v>
      </c>
      <c r="Z60" s="41">
        <v>41.313305999999969</v>
      </c>
      <c r="AA60" s="41">
        <v>5.7472954099999498</v>
      </c>
      <c r="AB60" s="41">
        <v>5.7472954099999498</v>
      </c>
      <c r="AD60" s="41">
        <v>18.134500999999993</v>
      </c>
      <c r="AE60" s="41">
        <v>25.109769999999976</v>
      </c>
      <c r="AF60" s="41">
        <v>48.935191999999951</v>
      </c>
      <c r="AG60" s="41">
        <v>46.576301999999949</v>
      </c>
      <c r="AH60" s="41">
        <v>46.927305999999994</v>
      </c>
      <c r="AI60" s="41">
        <v>46.927305999999994</v>
      </c>
      <c r="AJ60" s="41">
        <v>11.361295409999975</v>
      </c>
      <c r="AK60" s="41">
        <v>11.361295409999975</v>
      </c>
      <c r="AM60" s="41">
        <v>40.288191999999952</v>
      </c>
      <c r="AN60" s="41">
        <v>37.92930199999995</v>
      </c>
      <c r="AO60" s="41">
        <v>38.280305999999996</v>
      </c>
      <c r="AP60" s="41">
        <v>38.280305999999996</v>
      </c>
      <c r="AQ60" s="41">
        <v>2.714295409999977</v>
      </c>
      <c r="AR60" s="41">
        <v>2.714295409999977</v>
      </c>
    </row>
    <row r="61" spans="1:44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J61" s="41">
        <v>3.7635410704644983</v>
      </c>
      <c r="K61" s="41">
        <v>24.797231187101829</v>
      </c>
      <c r="L61" s="41">
        <v>28.720270497487491</v>
      </c>
      <c r="M61" s="41">
        <v>38.730386116321483</v>
      </c>
      <c r="N61" s="41">
        <v>29.396448601895031</v>
      </c>
      <c r="O61" s="41">
        <v>46.497680418401956</v>
      </c>
      <c r="P61" s="41">
        <v>57.550533798401943</v>
      </c>
      <c r="R61" s="41">
        <v>-5.4762584754728323</v>
      </c>
      <c r="S61" s="41">
        <v>-26.7403234854728</v>
      </c>
      <c r="T61" s="41">
        <v>-15.801610286497976</v>
      </c>
      <c r="U61" s="41">
        <v>-16.703262800002108</v>
      </c>
      <c r="V61" s="41">
        <v>3.9455410704646283</v>
      </c>
      <c r="W61" s="41">
        <v>24.979231187101959</v>
      </c>
      <c r="X61" s="41">
        <v>28.902270497487621</v>
      </c>
      <c r="Y61" s="41">
        <v>38.912386116321613</v>
      </c>
      <c r="Z61" s="41">
        <v>29.578448601895161</v>
      </c>
      <c r="AA61" s="41">
        <v>46.679680418402086</v>
      </c>
      <c r="AB61" s="41">
        <v>57.732533798402073</v>
      </c>
      <c r="AD61" s="41">
        <v>-19.64926280000202</v>
      </c>
      <c r="AE61" s="41">
        <v>0.99954107046471563</v>
      </c>
      <c r="AF61" s="41">
        <v>22.033231187102047</v>
      </c>
      <c r="AG61" s="41">
        <v>25.956270497487708</v>
      </c>
      <c r="AH61" s="41">
        <v>35.966386116321701</v>
      </c>
      <c r="AI61" s="41">
        <v>26.632448601895248</v>
      </c>
      <c r="AJ61" s="41">
        <v>43.733680418402173</v>
      </c>
      <c r="AK61" s="41">
        <v>54.786533798402161</v>
      </c>
      <c r="AM61" s="41">
        <v>11.940231187101972</v>
      </c>
      <c r="AN61" s="41">
        <v>15.863270497487633</v>
      </c>
      <c r="AO61" s="41">
        <v>25.873386116321626</v>
      </c>
      <c r="AP61" s="41">
        <v>16.539448601895174</v>
      </c>
      <c r="AQ61" s="41">
        <v>33.640680418402098</v>
      </c>
      <c r="AR61" s="41">
        <v>44.693533798402086</v>
      </c>
    </row>
    <row r="62" spans="1:44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J62" s="41">
        <v>30.461134540982044</v>
      </c>
      <c r="K62" s="41">
        <v>31.526664030000035</v>
      </c>
      <c r="L62" s="41">
        <v>32.444573030000072</v>
      </c>
      <c r="M62" s="41">
        <v>32.14886303000003</v>
      </c>
      <c r="N62" s="41">
        <v>32.14886303000003</v>
      </c>
      <c r="O62" s="41">
        <v>53.199387979999997</v>
      </c>
      <c r="P62" s="41">
        <v>48.04638798000002</v>
      </c>
      <c r="R62" s="41">
        <v>43.733908899198866</v>
      </c>
      <c r="S62" s="41">
        <v>30.014831051964023</v>
      </c>
      <c r="T62" s="41">
        <v>31.853874051964041</v>
      </c>
      <c r="U62" s="41">
        <v>31.727290051964076</v>
      </c>
      <c r="V62" s="41">
        <v>30.109134540982041</v>
      </c>
      <c r="W62" s="41">
        <v>31.174664030000031</v>
      </c>
      <c r="X62" s="41">
        <v>32.092573030000068</v>
      </c>
      <c r="Y62" s="41">
        <v>31.796863030000026</v>
      </c>
      <c r="Z62" s="41">
        <v>31.796863030000026</v>
      </c>
      <c r="AA62" s="41">
        <v>52.847387979999993</v>
      </c>
      <c r="AB62" s="41">
        <v>47.694387980000016</v>
      </c>
      <c r="AD62" s="41">
        <v>30.340290051964047</v>
      </c>
      <c r="AE62" s="41">
        <v>28.722134540982012</v>
      </c>
      <c r="AF62" s="41">
        <v>29.787664030000002</v>
      </c>
      <c r="AG62" s="41">
        <v>30.705573030000039</v>
      </c>
      <c r="AH62" s="41">
        <v>30.409863029999997</v>
      </c>
      <c r="AI62" s="41">
        <v>30.409863029999997</v>
      </c>
      <c r="AJ62" s="41">
        <v>51.460387979999965</v>
      </c>
      <c r="AK62" s="41">
        <v>46.307387979999987</v>
      </c>
      <c r="AM62" s="41">
        <v>5.9766640300000233</v>
      </c>
      <c r="AN62" s="41">
        <v>6.8945730300000605</v>
      </c>
      <c r="AO62" s="41">
        <v>6.5988630300000182</v>
      </c>
      <c r="AP62" s="41">
        <v>6.5988630300000182</v>
      </c>
      <c r="AQ62" s="41">
        <v>27.649387979999986</v>
      </c>
      <c r="AR62" s="41">
        <v>22.496387980000009</v>
      </c>
    </row>
    <row r="63" spans="1:44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J63" s="41">
        <v>-17.647994498970462</v>
      </c>
      <c r="K63" s="41">
        <v>-21.693617000000046</v>
      </c>
      <c r="L63" s="41">
        <v>-21.748660000000001</v>
      </c>
      <c r="M63" s="41">
        <v>-21.461588000000035</v>
      </c>
      <c r="N63" s="41">
        <v>-21.461588000000035</v>
      </c>
      <c r="O63" s="41">
        <v>-8.5274920900000382</v>
      </c>
      <c r="P63" s="41">
        <v>-8.7764920900000618</v>
      </c>
      <c r="R63" s="41">
        <v>-0.49599961781757429</v>
      </c>
      <c r="S63" s="41">
        <v>-14.309066266588189</v>
      </c>
      <c r="T63" s="41">
        <v>-13.517952266588168</v>
      </c>
      <c r="U63" s="41">
        <v>-17.549664266588195</v>
      </c>
      <c r="V63" s="41">
        <v>-14.975994498970465</v>
      </c>
      <c r="W63" s="41">
        <v>-19.021617000000049</v>
      </c>
      <c r="X63" s="41">
        <v>-19.076660000000004</v>
      </c>
      <c r="Y63" s="41">
        <v>-18.789588000000037</v>
      </c>
      <c r="Z63" s="41">
        <v>-18.789588000000037</v>
      </c>
      <c r="AA63" s="41">
        <v>-5.8554920900000411</v>
      </c>
      <c r="AB63" s="41">
        <v>-6.1044920900000648</v>
      </c>
      <c r="AD63" s="41">
        <v>-11.129664266588208</v>
      </c>
      <c r="AE63" s="41">
        <v>-8.5559944989704775</v>
      </c>
      <c r="AF63" s="41">
        <v>-12.601617000000061</v>
      </c>
      <c r="AG63" s="41">
        <v>-12.656660000000016</v>
      </c>
      <c r="AH63" s="41">
        <v>-12.36958800000005</v>
      </c>
      <c r="AI63" s="41">
        <v>-12.36958800000005</v>
      </c>
      <c r="AJ63" s="41">
        <v>0.56450790999994638</v>
      </c>
      <c r="AK63" s="41">
        <v>0.31550790999992273</v>
      </c>
      <c r="AM63" s="41">
        <v>-14.744617000000005</v>
      </c>
      <c r="AN63" s="41">
        <v>-14.79965999999996</v>
      </c>
      <c r="AO63" s="41">
        <v>-14.512587999999994</v>
      </c>
      <c r="AP63" s="41">
        <v>-14.512587999999994</v>
      </c>
      <c r="AQ63" s="41">
        <v>-1.5784920899999975</v>
      </c>
      <c r="AR63" s="41">
        <v>-1.8274920900000211</v>
      </c>
    </row>
    <row r="64" spans="1:44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J64" s="41">
        <v>-50.735904358230677</v>
      </c>
      <c r="K64" s="41">
        <v>-23.034988192018425</v>
      </c>
      <c r="L64" s="41">
        <v>-22.218867812081108</v>
      </c>
      <c r="M64" s="41">
        <v>-20.149397939554269</v>
      </c>
      <c r="N64" s="41">
        <v>-23.58945099999999</v>
      </c>
      <c r="O64" s="41">
        <v>2.1904091599999909</v>
      </c>
      <c r="P64" s="41">
        <v>2.0663786199999841</v>
      </c>
      <c r="R64" s="41">
        <v>-27.956015183750601</v>
      </c>
      <c r="S64" s="41">
        <v>-27.980517183750642</v>
      </c>
      <c r="T64" s="41">
        <v>-31.111365627949617</v>
      </c>
      <c r="U64" s="41">
        <v>-29.618895170031699</v>
      </c>
      <c r="V64" s="41">
        <v>-52.918904358230684</v>
      </c>
      <c r="W64" s="41">
        <v>-25.217988192018431</v>
      </c>
      <c r="X64" s="41">
        <v>-24.401867812081115</v>
      </c>
      <c r="Y64" s="41">
        <v>-22.332397939554276</v>
      </c>
      <c r="Z64" s="41">
        <v>-25.772450999999997</v>
      </c>
      <c r="AA64" s="41">
        <v>7.4091599999839275E-3</v>
      </c>
      <c r="AB64" s="41">
        <v>-0.11662138000002287</v>
      </c>
      <c r="AD64" s="41">
        <v>-36.839895170031696</v>
      </c>
      <c r="AE64" s="41">
        <v>-60.13990435823068</v>
      </c>
      <c r="AF64" s="41">
        <v>-32.438988192018428</v>
      </c>
      <c r="AG64" s="41">
        <v>-31.622867812081111</v>
      </c>
      <c r="AH64" s="41">
        <v>-29.553397939554273</v>
      </c>
      <c r="AI64" s="41">
        <v>-32.993450999999993</v>
      </c>
      <c r="AJ64" s="41">
        <v>-7.2135908400000126</v>
      </c>
      <c r="AK64" s="41">
        <v>-7.3376213800000194</v>
      </c>
      <c r="AM64" s="41">
        <v>-32.440988192018416</v>
      </c>
      <c r="AN64" s="41">
        <v>-31.624867812081099</v>
      </c>
      <c r="AO64" s="41">
        <v>-29.555397939554261</v>
      </c>
      <c r="AP64" s="41">
        <v>-32.995450999999981</v>
      </c>
      <c r="AQ64" s="41">
        <v>-7.2155908400000008</v>
      </c>
      <c r="AR64" s="41">
        <v>-7.3396213800000076</v>
      </c>
    </row>
    <row r="65" spans="1:44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J65" s="41">
        <v>-0.88501263622634951</v>
      </c>
      <c r="K65" s="41">
        <v>4.0219774807316213</v>
      </c>
      <c r="L65" s="41">
        <v>9.0470920000000064</v>
      </c>
      <c r="M65" s="41">
        <v>9.0481040000000093</v>
      </c>
      <c r="N65" s="41">
        <v>9.0481040000000093</v>
      </c>
      <c r="O65" s="41">
        <v>3.2813860400000081</v>
      </c>
      <c r="P65" s="41">
        <v>3.0943860400000034</v>
      </c>
      <c r="R65" s="41">
        <v>-17.078064033223768</v>
      </c>
      <c r="S65" s="41">
        <v>-9.3405553237626151</v>
      </c>
      <c r="T65" s="41">
        <v>-3.3820320416667613</v>
      </c>
      <c r="U65" s="41">
        <v>1.0860344199051255</v>
      </c>
      <c r="V65" s="41">
        <v>4.3179873637736463</v>
      </c>
      <c r="W65" s="41">
        <v>9.2249774807316172</v>
      </c>
      <c r="X65" s="41">
        <v>14.250092000000002</v>
      </c>
      <c r="Y65" s="41">
        <v>14.251104000000005</v>
      </c>
      <c r="Z65" s="41">
        <v>14.251104000000005</v>
      </c>
      <c r="AA65" s="41">
        <v>8.484386040000004</v>
      </c>
      <c r="AB65" s="41">
        <v>8.2973860399999992</v>
      </c>
      <c r="AD65" s="41">
        <v>1.0860344199051255</v>
      </c>
      <c r="AE65" s="41">
        <v>4.3179873637736463</v>
      </c>
      <c r="AF65" s="41">
        <v>9.2249774807316172</v>
      </c>
      <c r="AG65" s="41">
        <v>14.250092000000002</v>
      </c>
      <c r="AH65" s="41">
        <v>14.251104000000005</v>
      </c>
      <c r="AI65" s="41">
        <v>14.251104000000005</v>
      </c>
      <c r="AJ65" s="41">
        <v>8.484386040000004</v>
      </c>
      <c r="AK65" s="41">
        <v>8.2973860399999992</v>
      </c>
      <c r="AM65" s="41">
        <v>6.2249774807316172</v>
      </c>
      <c r="AN65" s="41">
        <v>11.250092000000002</v>
      </c>
      <c r="AO65" s="41">
        <v>11.251104000000005</v>
      </c>
      <c r="AP65" s="41">
        <v>11.251104000000005</v>
      </c>
      <c r="AQ65" s="41">
        <v>5.484386040000004</v>
      </c>
      <c r="AR65" s="41">
        <v>5.2973860399999992</v>
      </c>
    </row>
    <row r="66" spans="1:44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O66" s="41">
        <v>1.0016570199999997</v>
      </c>
      <c r="P66" s="41">
        <v>1.0016570199999988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W66" s="41">
        <v>0.47758999999999929</v>
      </c>
      <c r="X66" s="41">
        <v>0.47758999999999929</v>
      </c>
      <c r="Y66" s="41">
        <v>0.47758999999999929</v>
      </c>
      <c r="Z66" s="41">
        <v>0.47758999999999929</v>
      </c>
      <c r="AA66" s="41">
        <v>1.0016570199999997</v>
      </c>
      <c r="AB66" s="41">
        <v>1.0016570199999988</v>
      </c>
      <c r="AD66" s="41">
        <v>0.47758999999999929</v>
      </c>
      <c r="AE66" s="41">
        <v>0.47758999999999929</v>
      </c>
      <c r="AF66" s="41">
        <v>0.47758999999999929</v>
      </c>
      <c r="AG66" s="41">
        <v>0.47758999999999929</v>
      </c>
      <c r="AH66" s="41">
        <v>0.47758999999999929</v>
      </c>
      <c r="AI66" s="41">
        <v>0.47758999999999929</v>
      </c>
      <c r="AJ66" s="41">
        <v>1.0016570199999997</v>
      </c>
      <c r="AK66" s="41">
        <v>1.0016570199999988</v>
      </c>
      <c r="AM66" s="41">
        <v>0.47758999999999929</v>
      </c>
      <c r="AN66" s="41">
        <v>0.47758999999999929</v>
      </c>
      <c r="AO66" s="41">
        <v>0.47758999999999929</v>
      </c>
      <c r="AP66" s="41">
        <v>0.47758999999999929</v>
      </c>
      <c r="AQ66" s="41">
        <v>1.0016570199999997</v>
      </c>
      <c r="AR66" s="41">
        <v>1.0016570199999988</v>
      </c>
    </row>
    <row r="67" spans="1:44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J67" s="41">
        <v>28.549240859793205</v>
      </c>
      <c r="K67" s="41">
        <v>55.645293543986575</v>
      </c>
      <c r="L67" s="41">
        <v>62.013472</v>
      </c>
      <c r="M67" s="41">
        <v>53.440722999999998</v>
      </c>
      <c r="N67" s="41">
        <v>53.440722999999998</v>
      </c>
      <c r="O67" s="41">
        <v>10.721107589999995</v>
      </c>
      <c r="P67" s="41">
        <v>13.624107590000001</v>
      </c>
      <c r="R67" s="41">
        <v>-5.6285666804135914</v>
      </c>
      <c r="S67" s="41">
        <v>-8.9396826804135969</v>
      </c>
      <c r="T67" s="41">
        <v>-8.8343866804135942</v>
      </c>
      <c r="U67" s="41">
        <v>1.5027979195864063</v>
      </c>
      <c r="V67" s="41">
        <v>13.733240859793202</v>
      </c>
      <c r="W67" s="41">
        <v>40.829293543986573</v>
      </c>
      <c r="X67" s="41">
        <v>47.197471999999998</v>
      </c>
      <c r="Y67" s="41">
        <v>38.624722999999996</v>
      </c>
      <c r="Z67" s="41">
        <v>38.624722999999996</v>
      </c>
      <c r="AA67" s="41">
        <v>-4.094892410000007</v>
      </c>
      <c r="AB67" s="41">
        <v>-1.1918924100000012</v>
      </c>
      <c r="AD67" s="41">
        <v>41.79279791958642</v>
      </c>
      <c r="AE67" s="41">
        <v>54.023240859793219</v>
      </c>
      <c r="AF67" s="41">
        <v>81.119293543986586</v>
      </c>
      <c r="AG67" s="41">
        <v>87.487472000000011</v>
      </c>
      <c r="AH67" s="41">
        <v>78.914723000000009</v>
      </c>
      <c r="AI67" s="41">
        <v>78.914723000000009</v>
      </c>
      <c r="AJ67" s="41">
        <v>36.195107590000006</v>
      </c>
      <c r="AK67" s="41">
        <v>39.098107590000012</v>
      </c>
      <c r="AM67" s="41">
        <v>52.290293543986571</v>
      </c>
      <c r="AN67" s="41">
        <v>58.658471999999996</v>
      </c>
      <c r="AO67" s="41">
        <v>50.085722999999994</v>
      </c>
      <c r="AP67" s="41">
        <v>50.085722999999994</v>
      </c>
      <c r="AQ67" s="41">
        <v>7.3661075899999915</v>
      </c>
      <c r="AR67" s="41">
        <v>10.269107589999997</v>
      </c>
    </row>
    <row r="68" spans="1:44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J68" s="41">
        <v>-1.1142908336435777</v>
      </c>
      <c r="K68" s="41">
        <v>-1.1686119999999991</v>
      </c>
      <c r="L68" s="41">
        <v>-1.1686119999999991</v>
      </c>
      <c r="M68" s="41">
        <v>-1.1686119999999991</v>
      </c>
      <c r="N68" s="41">
        <v>-1.1686119999999991</v>
      </c>
      <c r="O68" s="41">
        <v>2.3883295599999999</v>
      </c>
      <c r="P68" s="41">
        <v>2.0273295599999996</v>
      </c>
      <c r="R68" s="41">
        <v>-3.6049696672871567</v>
      </c>
      <c r="S68" s="41">
        <v>-3.6049696672871567</v>
      </c>
      <c r="T68" s="41">
        <v>-3.6049696672871567</v>
      </c>
      <c r="U68" s="41">
        <v>-3.6049696672871567</v>
      </c>
      <c r="V68" s="41">
        <v>-3.6592908336435777</v>
      </c>
      <c r="W68" s="41">
        <v>-3.713611999999999</v>
      </c>
      <c r="X68" s="41">
        <v>-3.713611999999999</v>
      </c>
      <c r="Y68" s="41">
        <v>-3.713611999999999</v>
      </c>
      <c r="Z68" s="41">
        <v>-3.713611999999999</v>
      </c>
      <c r="AA68" s="41">
        <v>-0.15667044000000008</v>
      </c>
      <c r="AB68" s="41">
        <v>-0.51767044000000029</v>
      </c>
      <c r="AD68" s="41">
        <v>-3.5999696672871573</v>
      </c>
      <c r="AE68" s="41">
        <v>-3.6542908336435782</v>
      </c>
      <c r="AF68" s="41">
        <v>-3.7086119999999996</v>
      </c>
      <c r="AG68" s="41">
        <v>-3.7086119999999996</v>
      </c>
      <c r="AH68" s="41">
        <v>-3.7086119999999996</v>
      </c>
      <c r="AI68" s="41">
        <v>-3.7086119999999996</v>
      </c>
      <c r="AJ68" s="41">
        <v>-0.15167044000000063</v>
      </c>
      <c r="AK68" s="41">
        <v>-0.51267044000000084</v>
      </c>
      <c r="AM68" s="41">
        <v>-3.7086119999999982</v>
      </c>
      <c r="AN68" s="41">
        <v>-3.7086119999999982</v>
      </c>
      <c r="AO68" s="41">
        <v>-3.7086119999999982</v>
      </c>
      <c r="AP68" s="41">
        <v>-3.7086119999999982</v>
      </c>
      <c r="AQ68" s="41">
        <v>-0.1516704399999993</v>
      </c>
      <c r="AR68" s="41">
        <v>-0.51267043999999951</v>
      </c>
    </row>
    <row r="69" spans="1:44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J69" s="41">
        <v>5.7735172467762261</v>
      </c>
      <c r="K69" s="41">
        <v>5.7735172467762261</v>
      </c>
      <c r="L69" s="41">
        <v>5.7735172467762261</v>
      </c>
      <c r="M69" s="41">
        <v>5.7735172467762261</v>
      </c>
      <c r="N69" s="41">
        <v>5.7735172467762261</v>
      </c>
      <c r="O69" s="41">
        <v>5.775838916776225</v>
      </c>
      <c r="P69" s="41">
        <v>5.775838916776225</v>
      </c>
      <c r="R69" s="41">
        <v>5.7735172467762226</v>
      </c>
      <c r="S69" s="41">
        <v>5.7735172467762226</v>
      </c>
      <c r="T69" s="41">
        <v>5.7735172467762226</v>
      </c>
      <c r="U69" s="41">
        <v>5.7735172467762226</v>
      </c>
      <c r="V69" s="41">
        <v>5.7735172467762261</v>
      </c>
      <c r="W69" s="41">
        <v>5.7735172467762261</v>
      </c>
      <c r="X69" s="41">
        <v>5.7735172467762261</v>
      </c>
      <c r="Y69" s="41">
        <v>5.7735172467762261</v>
      </c>
      <c r="Z69" s="41">
        <v>5.7735172467762261</v>
      </c>
      <c r="AA69" s="41">
        <v>5.775838916776225</v>
      </c>
      <c r="AB69" s="41">
        <v>5.775838916776225</v>
      </c>
      <c r="AD69" s="41">
        <v>9.6535172467762607</v>
      </c>
      <c r="AE69" s="41">
        <v>9.6535172467762642</v>
      </c>
      <c r="AF69" s="41">
        <v>9.6535172467762642</v>
      </c>
      <c r="AG69" s="41">
        <v>9.6535172467762642</v>
      </c>
      <c r="AH69" s="41">
        <v>9.6535172467762642</v>
      </c>
      <c r="AI69" s="41">
        <v>9.6535172467762642</v>
      </c>
      <c r="AJ69" s="41">
        <v>9.655838916776263</v>
      </c>
      <c r="AK69" s="41">
        <v>9.655838916776263</v>
      </c>
      <c r="AM69" s="41">
        <v>7.6252590067762931</v>
      </c>
      <c r="AN69" s="41">
        <v>7.6252590067762931</v>
      </c>
      <c r="AO69" s="41">
        <v>7.6252590067762931</v>
      </c>
      <c r="AP69" s="41">
        <v>7.6252590067762931</v>
      </c>
      <c r="AQ69" s="41">
        <v>7.6275806767762919</v>
      </c>
      <c r="AR69" s="41">
        <v>7.6275806767762919</v>
      </c>
    </row>
    <row r="70" spans="1:44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J70" s="41">
        <v>-24.685410688984149</v>
      </c>
      <c r="K70" s="41">
        <v>31.687893635675678</v>
      </c>
      <c r="L70" s="41">
        <v>13.277192293669231</v>
      </c>
      <c r="M70" s="41">
        <v>-14.199351361671319</v>
      </c>
      <c r="N70" s="41">
        <v>84.595799607559485</v>
      </c>
      <c r="O70" s="41">
        <v>18.434305180001687</v>
      </c>
      <c r="P70" s="41">
        <v>32.353156011006519</v>
      </c>
      <c r="R70" s="41">
        <v>13.26268706899279</v>
      </c>
      <c r="S70" s="41">
        <v>58.621609888644088</v>
      </c>
      <c r="T70" s="41">
        <v>38.184227021372948</v>
      </c>
      <c r="U70" s="41">
        <v>28.047627150919539</v>
      </c>
      <c r="V70" s="41">
        <v>-18.577410688984145</v>
      </c>
      <c r="W70" s="41">
        <v>37.795893635675682</v>
      </c>
      <c r="X70" s="41">
        <v>19.385192293669235</v>
      </c>
      <c r="Y70" s="41">
        <v>-8.0913513616713146</v>
      </c>
      <c r="Z70" s="41">
        <v>90.703799607559489</v>
      </c>
      <c r="AA70" s="41">
        <v>24.542305180001691</v>
      </c>
      <c r="AB70" s="41">
        <v>38.461156011006523</v>
      </c>
      <c r="AD70" s="41">
        <v>38.316627150919516</v>
      </c>
      <c r="AE70" s="41">
        <v>-8.3084106889841678</v>
      </c>
      <c r="AF70" s="41">
        <v>48.064893635675659</v>
      </c>
      <c r="AG70" s="41">
        <v>29.654192293669212</v>
      </c>
      <c r="AH70" s="41">
        <v>2.1776486383286624</v>
      </c>
      <c r="AI70" s="41">
        <v>100.97279960755947</v>
      </c>
      <c r="AJ70" s="41">
        <v>34.811305180001668</v>
      </c>
      <c r="AK70" s="41">
        <v>48.7301560110065</v>
      </c>
      <c r="AM70" s="41">
        <v>48.100893635675689</v>
      </c>
      <c r="AN70" s="41">
        <v>29.690192293669242</v>
      </c>
      <c r="AO70" s="41">
        <v>2.2136486383286922</v>
      </c>
      <c r="AP70" s="41">
        <v>101.0087996075595</v>
      </c>
      <c r="AQ70" s="41">
        <v>34.847305180001698</v>
      </c>
      <c r="AR70" s="41">
        <v>48.76615601100653</v>
      </c>
    </row>
    <row r="71" spans="1:44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J71" s="41">
        <v>136.81647408226314</v>
      </c>
      <c r="K71" s="41">
        <v>137.05704444370502</v>
      </c>
      <c r="L71" s="41">
        <v>137.94238670063976</v>
      </c>
      <c r="M71" s="41">
        <v>171.53159733809093</v>
      </c>
      <c r="N71" s="41">
        <v>102.3809370628843</v>
      </c>
      <c r="O71" s="41">
        <v>151.35453979288422</v>
      </c>
      <c r="P71" s="41">
        <v>133.18193678096344</v>
      </c>
      <c r="R71" s="41">
        <v>85.650847815766156</v>
      </c>
      <c r="S71" s="41">
        <v>104.89537960357234</v>
      </c>
      <c r="T71" s="41">
        <v>106.72633584910767</v>
      </c>
      <c r="U71" s="41">
        <v>94.804349000730099</v>
      </c>
      <c r="V71" s="41">
        <v>155.71447408226175</v>
      </c>
      <c r="W71" s="41">
        <v>155.95504444370363</v>
      </c>
      <c r="X71" s="41">
        <v>156.84038670063836</v>
      </c>
      <c r="Y71" s="41">
        <v>190.42959733808954</v>
      </c>
      <c r="Z71" s="41">
        <v>121.2789370628829</v>
      </c>
      <c r="AA71" s="41">
        <v>170.25253979288283</v>
      </c>
      <c r="AB71" s="41">
        <v>152.07993678096204</v>
      </c>
      <c r="AD71" s="41">
        <v>38.412349000731183</v>
      </c>
      <c r="AE71" s="41">
        <v>99.322474082262829</v>
      </c>
      <c r="AF71" s="41">
        <v>99.563044443704712</v>
      </c>
      <c r="AG71" s="41">
        <v>100.44838670063945</v>
      </c>
      <c r="AH71" s="41">
        <v>134.03759733809062</v>
      </c>
      <c r="AI71" s="41">
        <v>64.886937062883987</v>
      </c>
      <c r="AJ71" s="41">
        <v>113.86053979288391</v>
      </c>
      <c r="AK71" s="41">
        <v>95.687936780963128</v>
      </c>
      <c r="AM71" s="41">
        <v>36.675786203704376</v>
      </c>
      <c r="AN71" s="41">
        <v>37.561128460639111</v>
      </c>
      <c r="AO71" s="41">
        <v>71.150339098090285</v>
      </c>
      <c r="AP71" s="41">
        <v>1.9996788228836522</v>
      </c>
      <c r="AQ71" s="41">
        <v>50.973281552883577</v>
      </c>
      <c r="AR71" s="41">
        <v>32.800678540962792</v>
      </c>
    </row>
    <row r="72" spans="1:44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N72" s="39">
        <v>-97.963019610000003</v>
      </c>
      <c r="O72" s="39">
        <v>-97.963019610000003</v>
      </c>
      <c r="P72" s="39">
        <v>-97.825105429999951</v>
      </c>
      <c r="R72" s="39">
        <v>-5.7011231399999929</v>
      </c>
      <c r="S72" s="39">
        <v>-58.623905876000002</v>
      </c>
      <c r="T72" s="39">
        <v>-64.865828590000007</v>
      </c>
      <c r="U72" s="39">
        <v>-74.590990617142864</v>
      </c>
      <c r="V72" s="39">
        <v>-74.590990617142864</v>
      </c>
      <c r="W72" s="39">
        <v>-74.590990617142864</v>
      </c>
      <c r="X72" s="39">
        <v>-64.479626867999997</v>
      </c>
      <c r="Y72" s="39">
        <v>-65.613935678181804</v>
      </c>
      <c r="Z72" s="39">
        <v>-71.663019609999992</v>
      </c>
      <c r="AA72" s="39">
        <v>-71.663019609999992</v>
      </c>
      <c r="AB72" s="39">
        <v>-71.52510542999994</v>
      </c>
      <c r="AD72" s="39">
        <v>-0.89099061714287586</v>
      </c>
      <c r="AE72" s="39">
        <v>-0.89099061714287586</v>
      </c>
      <c r="AF72" s="39">
        <v>-0.89099061714287586</v>
      </c>
      <c r="AG72" s="39">
        <v>9.220373132000006</v>
      </c>
      <c r="AH72" s="39">
        <v>8.0860643218181991</v>
      </c>
      <c r="AI72" s="39">
        <v>2.0369803899999965</v>
      </c>
      <c r="AJ72" s="39">
        <v>2.0369803899999965</v>
      </c>
      <c r="AK72" s="39">
        <v>2.174894570000049</v>
      </c>
      <c r="AM72" s="39">
        <v>-23.872990617142875</v>
      </c>
      <c r="AN72" s="39">
        <v>-13.761626867999993</v>
      </c>
      <c r="AO72" s="39">
        <v>-14.8959356781818</v>
      </c>
      <c r="AP72" s="39">
        <v>-20.945019610000003</v>
      </c>
      <c r="AQ72" s="39">
        <v>-20.945019610000003</v>
      </c>
      <c r="AR72" s="39">
        <v>-20.80710542999995</v>
      </c>
    </row>
    <row r="73" spans="1:44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N73" s="39">
        <v>-325.2868413914</v>
      </c>
      <c r="O73" s="39">
        <v>-334.06690253140005</v>
      </c>
      <c r="P73" s="39">
        <v>-325.70000000000005</v>
      </c>
      <c r="R73" s="39">
        <v>-17.882000000000062</v>
      </c>
      <c r="S73" s="39">
        <v>21.414199792029876</v>
      </c>
      <c r="T73" s="39">
        <v>21.414199792029876</v>
      </c>
      <c r="U73" s="39">
        <v>-13.948327740059995</v>
      </c>
      <c r="V73" s="39">
        <v>-13.948327740059995</v>
      </c>
      <c r="W73" s="39">
        <v>56.856307498979959</v>
      </c>
      <c r="X73" s="39">
        <v>81.999927466439885</v>
      </c>
      <c r="Y73" s="39">
        <v>81.999927466439885</v>
      </c>
      <c r="Z73" s="39">
        <v>106.83115860859994</v>
      </c>
      <c r="AA73" s="39">
        <v>98.051097468599892</v>
      </c>
      <c r="AB73" s="39">
        <v>106.41799999999989</v>
      </c>
      <c r="AD73" s="39">
        <v>-446.06632774005993</v>
      </c>
      <c r="AE73" s="39">
        <v>-446.06632774005993</v>
      </c>
      <c r="AF73" s="39">
        <v>-375.26169250101998</v>
      </c>
      <c r="AG73" s="39">
        <v>-350.11807253356005</v>
      </c>
      <c r="AH73" s="39">
        <v>-350.11807253356005</v>
      </c>
      <c r="AI73" s="39">
        <v>-325.2868413914</v>
      </c>
      <c r="AJ73" s="39">
        <v>-334.06690253140005</v>
      </c>
      <c r="AK73" s="39">
        <v>-325.70000000000005</v>
      </c>
      <c r="AM73" s="39">
        <v>-23.261692501019979</v>
      </c>
      <c r="AN73" s="39">
        <v>1.8819274664399472</v>
      </c>
      <c r="AO73" s="39">
        <v>1.8819274664399472</v>
      </c>
      <c r="AP73" s="39">
        <v>26.713158608599997</v>
      </c>
      <c r="AQ73" s="39">
        <v>17.933097468599954</v>
      </c>
      <c r="AR73" s="39">
        <v>26.299999999999955</v>
      </c>
    </row>
    <row r="74" spans="1:44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J74" s="39">
        <v>40.368058979431225</v>
      </c>
      <c r="K74" s="39">
        <v>48.483844323396625</v>
      </c>
      <c r="L74" s="39">
        <v>37.416587323397835</v>
      </c>
      <c r="M74" s="39">
        <v>35.977596969438309</v>
      </c>
      <c r="N74" s="39">
        <v>35.007876323401433</v>
      </c>
      <c r="O74" s="39">
        <v>54.392846152339189</v>
      </c>
      <c r="P74" s="39">
        <v>73.968816779641202</v>
      </c>
      <c r="R74" s="39">
        <v>21.594800267095707</v>
      </c>
      <c r="S74" s="39">
        <v>20.106687635467097</v>
      </c>
      <c r="T74" s="39">
        <v>10.197480635462853</v>
      </c>
      <c r="U74" s="39">
        <v>26.082164635456138</v>
      </c>
      <c r="V74" s="39">
        <v>23.508058979430643</v>
      </c>
      <c r="W74" s="39">
        <v>31.623844323396042</v>
      </c>
      <c r="X74" s="39">
        <v>20.556587323397252</v>
      </c>
      <c r="Y74" s="39">
        <v>19.117596969437727</v>
      </c>
      <c r="Z74" s="39">
        <v>18.147876323400851</v>
      </c>
      <c r="AA74" s="39">
        <v>37.532846152338607</v>
      </c>
      <c r="AB74" s="39">
        <v>57.10881677964062</v>
      </c>
      <c r="AD74" s="39">
        <v>23.63516463545966</v>
      </c>
      <c r="AE74" s="39">
        <v>21.061058979434165</v>
      </c>
      <c r="AF74" s="39">
        <v>29.176844323399564</v>
      </c>
      <c r="AG74" s="39">
        <v>18.109587323400774</v>
      </c>
      <c r="AH74" s="39">
        <v>16.670596969441249</v>
      </c>
      <c r="AI74" s="39">
        <v>15.700876323404373</v>
      </c>
      <c r="AJ74" s="39">
        <v>35.085846152342128</v>
      </c>
      <c r="AK74" s="39">
        <v>54.661816779644141</v>
      </c>
      <c r="AM74" s="39">
        <v>33.366844323398254</v>
      </c>
      <c r="AN74" s="39">
        <v>22.299587323399464</v>
      </c>
      <c r="AO74" s="39">
        <v>20.860596969439939</v>
      </c>
      <c r="AP74" s="39">
        <v>19.890876323403063</v>
      </c>
      <c r="AQ74" s="39">
        <v>39.275846152340819</v>
      </c>
      <c r="AR74" s="39">
        <v>58.851816779642832</v>
      </c>
    </row>
    <row r="75" spans="1:44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J75" s="42">
        <v>208.39206436572385</v>
      </c>
      <c r="K75" s="42">
        <v>223.94134925702747</v>
      </c>
      <c r="L75" s="42">
        <v>263.05450123783794</v>
      </c>
      <c r="M75" s="42">
        <v>222.79648820415605</v>
      </c>
      <c r="N75" s="42">
        <v>234.83295699524024</v>
      </c>
      <c r="O75" s="42">
        <v>494.17162600043775</v>
      </c>
      <c r="P75" s="42">
        <v>893.56093293547838</v>
      </c>
      <c r="R75" s="46">
        <v>405.39964542714006</v>
      </c>
      <c r="S75" s="46">
        <v>717.69356050992246</v>
      </c>
      <c r="T75" s="46">
        <v>622.2587044335105</v>
      </c>
      <c r="U75" s="46">
        <v>422.71345115710392</v>
      </c>
      <c r="V75" s="46">
        <v>163.33906436572215</v>
      </c>
      <c r="W75" s="46">
        <v>178.88834925702577</v>
      </c>
      <c r="X75" s="46">
        <v>218.00150123783624</v>
      </c>
      <c r="Y75" s="46">
        <v>177.74348820415435</v>
      </c>
      <c r="Z75" s="46">
        <v>189.77995699523854</v>
      </c>
      <c r="AA75" s="46">
        <v>449.11862600043605</v>
      </c>
      <c r="AB75" s="46">
        <v>848.50793293547667</v>
      </c>
      <c r="AD75" s="50">
        <v>334.5884511571021</v>
      </c>
      <c r="AE75" s="50">
        <v>75.214064365720333</v>
      </c>
      <c r="AF75" s="50">
        <v>90.763349257023947</v>
      </c>
      <c r="AG75" s="50">
        <v>129.87650123783442</v>
      </c>
      <c r="AH75" s="50">
        <v>89.618488204152527</v>
      </c>
      <c r="AI75" s="50">
        <v>101.65495699523672</v>
      </c>
      <c r="AJ75" s="50">
        <v>360.99362600043423</v>
      </c>
      <c r="AK75" s="50">
        <v>760.38293293547486</v>
      </c>
      <c r="AM75" s="42">
        <v>-26.10465074296917</v>
      </c>
      <c r="AN75" s="42">
        <v>13.008501237839482</v>
      </c>
      <c r="AO75" s="42">
        <v>-27.249511795842409</v>
      </c>
      <c r="AP75" s="42">
        <v>-15.213043004758219</v>
      </c>
      <c r="AQ75" s="42">
        <v>244.1256260004393</v>
      </c>
      <c r="AR75" s="42">
        <v>643.51493293547992</v>
      </c>
    </row>
    <row r="76" spans="1:44" x14ac:dyDescent="0.3">
      <c r="A76" t="s">
        <v>158</v>
      </c>
    </row>
    <row r="77" spans="1:44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E245-4E7D-467D-A3C4-7C98CF0F384F}">
  <sheetPr>
    <tabColor rgb="FF13B5EA"/>
  </sheetPr>
  <dimension ref="A1:W96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23" width="16.6640625" customWidth="1"/>
  </cols>
  <sheetData>
    <row r="1" spans="1:23" ht="15" customHeight="1" thickBot="1" x14ac:dyDescent="0.35">
      <c r="A1" s="1"/>
      <c r="B1" s="1"/>
      <c r="D1" s="2">
        <f>D94</f>
        <v>-6603.34399999999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-6899.7609361763753</v>
      </c>
      <c r="J1" s="2">
        <f t="shared" si="0"/>
        <v>-6652.9411901132553</v>
      </c>
      <c r="K1" s="2">
        <f t="shared" ref="K1" si="1">K94</f>
        <v>-6631.3121422178083</v>
      </c>
    </row>
    <row r="2" spans="1:23" ht="15" customHeight="1" x14ac:dyDescent="0.3">
      <c r="A2" s="1"/>
      <c r="B2" s="34" t="s">
        <v>126</v>
      </c>
      <c r="C2" s="4"/>
      <c r="D2" s="5" t="str">
        <f>TEXT(ROUND(D1,0),"# ###")&amp;" mil.eur"</f>
        <v>-6 603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2">TEXT(ROUND(I1,0),"# ###")&amp;" mil.eur"</f>
        <v>-6 900 mil.eur</v>
      </c>
      <c r="J2" s="5" t="str">
        <f t="shared" si="2"/>
        <v>-6 653 mil.eur</v>
      </c>
      <c r="K2" s="5" t="str">
        <f t="shared" ref="K2" si="3">TEXT(ROUND(K1,0),"# ###")&amp;" mil.eur"</f>
        <v>-6 631 mil.eur</v>
      </c>
    </row>
    <row r="3" spans="1:23" ht="15" customHeight="1" x14ac:dyDescent="0.3">
      <c r="A3" s="1"/>
      <c r="B3" s="47" t="s">
        <v>187</v>
      </c>
      <c r="C3" s="6"/>
      <c r="D3" s="7"/>
      <c r="E3" s="6"/>
      <c r="F3" s="7" t="str">
        <f>IF(F1-$D$1&gt;0,"+","")&amp;TEXT(ROUND((F1-$D$1),0),"# ###")&amp;" mil.eur"</f>
        <v>+6 603 mil.eur</v>
      </c>
      <c r="G3" s="7" t="str">
        <f>IF(G1-$D$1&gt;0,"+","")&amp;TEXT(ROUND((G1-$D$1),0),"# ###")&amp;" mil.eur"</f>
        <v>+6 603 mil.eur</v>
      </c>
      <c r="H3" s="6"/>
      <c r="I3" s="7" t="str">
        <f t="shared" ref="I3:J3" si="4">IF(I1-$D$1&gt;0,"+","")&amp;TEXT(ROUND((I1-$D$1),0),"# ###")&amp;" mil.eur"</f>
        <v>-296 mil.eur</v>
      </c>
      <c r="J3" s="7" t="str">
        <f t="shared" si="4"/>
        <v>-50 mil.eur</v>
      </c>
      <c r="K3" s="7" t="str">
        <f t="shared" ref="K3" si="5">IF(K1-$D$1&gt;0,"+","")&amp;TEXT(ROUND((K1-$D$1),0),"# ###")&amp;" mil.eur"</f>
        <v>-28 mil.eur</v>
      </c>
    </row>
    <row r="4" spans="1:23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10"/>
      <c r="K4" s="10"/>
    </row>
    <row r="5" spans="1:23" ht="15" customHeight="1" x14ac:dyDescent="0.3">
      <c r="A5" s="1"/>
      <c r="B5" s="60" t="s">
        <v>184</v>
      </c>
      <c r="C5" s="1"/>
      <c r="D5" s="1"/>
      <c r="E5" s="1"/>
      <c r="F5" s="11"/>
      <c r="G5" s="11"/>
      <c r="H5" s="1"/>
      <c r="I5" s="11"/>
      <c r="J5" s="11"/>
      <c r="K5" s="11"/>
    </row>
    <row r="6" spans="1:23" ht="15" customHeight="1" thickBot="1" x14ac:dyDescent="0.35">
      <c r="A6" s="1"/>
      <c r="B6" s="61"/>
      <c r="C6" s="1"/>
      <c r="D6" s="1"/>
      <c r="E6" s="1"/>
      <c r="F6" s="11"/>
      <c r="G6" s="11"/>
      <c r="H6" s="1"/>
      <c r="I6" s="11"/>
      <c r="J6" s="11"/>
      <c r="K6" s="11"/>
    </row>
    <row r="7" spans="1:23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</row>
    <row r="8" spans="1:23" ht="15" customHeight="1" x14ac:dyDescent="0.3">
      <c r="A8" s="1"/>
      <c r="B8" s="16" t="s">
        <v>77</v>
      </c>
      <c r="C8" s="17"/>
      <c r="D8" s="17" t="s">
        <v>185</v>
      </c>
      <c r="E8" s="17"/>
      <c r="F8" s="17" t="s">
        <v>159</v>
      </c>
      <c r="G8" s="17" t="s">
        <v>160</v>
      </c>
      <c r="H8" s="17"/>
      <c r="I8" s="17" t="s">
        <v>186</v>
      </c>
      <c r="J8" s="17" t="s">
        <v>212</v>
      </c>
      <c r="K8" s="17" t="s">
        <v>214</v>
      </c>
    </row>
    <row r="9" spans="1:23" s="27" customFormat="1" ht="15" customHeight="1" x14ac:dyDescent="0.3">
      <c r="B9" s="28" t="s">
        <v>79</v>
      </c>
      <c r="C9" s="29"/>
      <c r="D9" s="30">
        <f>D11+D31+D36+D43</f>
        <v>59907.167000000009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6">I11+I31+I36+I43</f>
        <v>59778.763258863823</v>
      </c>
      <c r="J9" s="30">
        <f t="shared" si="6"/>
        <v>60109.1462652841</v>
      </c>
      <c r="K9" s="30">
        <f t="shared" ref="K9" si="7">K11+K31+K36+K43</f>
        <v>60286.841293526537</v>
      </c>
      <c r="L9"/>
      <c r="M9"/>
      <c r="N9"/>
      <c r="O9"/>
      <c r="P9"/>
      <c r="Q9"/>
      <c r="R9"/>
      <c r="S9"/>
      <c r="T9"/>
      <c r="U9"/>
      <c r="V9"/>
      <c r="W9"/>
    </row>
    <row r="10" spans="1:23" s="27" customFormat="1" ht="15" customHeight="1" x14ac:dyDescent="0.3">
      <c r="B10" s="28" t="s">
        <v>7</v>
      </c>
      <c r="C10" s="29"/>
      <c r="D10" s="31">
        <f>D9/D$96*100</f>
        <v>42.821005251728941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8">I9/I$96*100</f>
        <v>43.310838047530808</v>
      </c>
      <c r="J10" s="31">
        <f t="shared" si="8"/>
        <v>43.631906014250504</v>
      </c>
      <c r="K10" s="31">
        <f t="shared" ref="K10" si="9">K9/K$96*100</f>
        <v>43.760890923423162</v>
      </c>
      <c r="L10"/>
      <c r="M10"/>
      <c r="N10"/>
      <c r="O10"/>
      <c r="P10"/>
      <c r="Q10"/>
      <c r="R10"/>
      <c r="S10"/>
      <c r="T10"/>
      <c r="U10"/>
      <c r="V10"/>
      <c r="W10"/>
    </row>
    <row r="11" spans="1:23" ht="15" customHeight="1" x14ac:dyDescent="0.3">
      <c r="A11" s="1"/>
      <c r="B11" s="18" t="s">
        <v>8</v>
      </c>
      <c r="C11" s="19"/>
      <c r="D11" s="20">
        <v>29284.002</v>
      </c>
      <c r="E11" s="19"/>
      <c r="F11" s="20"/>
      <c r="G11" s="20"/>
      <c r="H11" s="19"/>
      <c r="I11" s="20">
        <v>28305.484613085267</v>
      </c>
      <c r="J11" s="20">
        <v>28517.373937618144</v>
      </c>
      <c r="K11" s="20">
        <v>28540.773937618142</v>
      </c>
    </row>
    <row r="12" spans="1:23" ht="15" customHeight="1" x14ac:dyDescent="0.3">
      <c r="A12" s="1"/>
      <c r="B12" s="21" t="s">
        <v>9</v>
      </c>
      <c r="C12" s="22"/>
      <c r="D12" s="11">
        <v>17506.295000000002</v>
      </c>
      <c r="E12" s="22"/>
      <c r="F12" s="11"/>
      <c r="G12" s="11"/>
      <c r="H12" s="22"/>
      <c r="I12" s="11">
        <v>16419.249362077186</v>
      </c>
      <c r="J12" s="11">
        <v>16513.675422995315</v>
      </c>
      <c r="K12" s="11">
        <v>17021.275422995313</v>
      </c>
    </row>
    <row r="13" spans="1:23" ht="15" customHeight="1" x14ac:dyDescent="0.3">
      <c r="A13" s="1"/>
      <c r="B13" s="23" t="s">
        <v>10</v>
      </c>
      <c r="C13" s="22"/>
      <c r="D13" s="11">
        <v>11532.225</v>
      </c>
      <c r="E13" s="22"/>
      <c r="F13" s="11"/>
      <c r="G13" s="11"/>
      <c r="H13" s="22"/>
      <c r="I13" s="11">
        <v>11120</v>
      </c>
      <c r="J13" s="11">
        <v>11166</v>
      </c>
      <c r="K13" s="11">
        <v>11166</v>
      </c>
    </row>
    <row r="14" spans="1:23" ht="15" customHeight="1" x14ac:dyDescent="0.3">
      <c r="A14" s="1"/>
      <c r="B14" s="23" t="s">
        <v>11</v>
      </c>
      <c r="C14" s="22"/>
      <c r="D14" s="11">
        <v>3248.1759999999999</v>
      </c>
      <c r="E14" s="22"/>
      <c r="F14" s="11"/>
      <c r="G14" s="11"/>
      <c r="H14" s="22"/>
      <c r="I14" s="11">
        <v>2800.0899999999997</v>
      </c>
      <c r="J14" s="11">
        <v>2819.59</v>
      </c>
      <c r="K14" s="11">
        <v>2888.39</v>
      </c>
    </row>
    <row r="15" spans="1:23" ht="15" customHeight="1" x14ac:dyDescent="0.3">
      <c r="A15" s="1"/>
      <c r="B15" s="23" t="s">
        <v>139</v>
      </c>
      <c r="C15" s="22"/>
      <c r="D15" s="11">
        <v>593.69000000000005</v>
      </c>
      <c r="E15" s="22"/>
      <c r="F15" s="11"/>
      <c r="G15" s="11"/>
      <c r="H15" s="22"/>
      <c r="I15" s="11">
        <v>628.33082884299995</v>
      </c>
      <c r="J15" s="11">
        <v>651.85245507100012</v>
      </c>
      <c r="K15" s="11">
        <v>651.85245507100024</v>
      </c>
    </row>
    <row r="16" spans="1:23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</row>
    <row r="17" spans="1:23" ht="15" customHeight="1" x14ac:dyDescent="0.3">
      <c r="A17" s="1"/>
      <c r="B17" s="23" t="s">
        <v>141</v>
      </c>
      <c r="C17" s="22"/>
      <c r="D17" s="11">
        <v>379.476</v>
      </c>
      <c r="E17" s="22"/>
      <c r="F17" s="11"/>
      <c r="G17" s="11"/>
      <c r="H17" s="22"/>
      <c r="I17" s="11">
        <v>380.10453949943394</v>
      </c>
      <c r="J17" s="11">
        <v>383</v>
      </c>
      <c r="K17" s="11">
        <v>382</v>
      </c>
    </row>
    <row r="18" spans="1:23" ht="15" customHeight="1" x14ac:dyDescent="0.3">
      <c r="A18" s="1"/>
      <c r="B18" s="23" t="s">
        <v>142</v>
      </c>
      <c r="C18" s="22"/>
      <c r="D18" s="11">
        <v>137.22999999999999</v>
      </c>
      <c r="E18" s="22"/>
      <c r="F18" s="11"/>
      <c r="G18" s="11"/>
      <c r="H18" s="22"/>
      <c r="I18" s="11">
        <v>138.19999999999999</v>
      </c>
      <c r="J18" s="11">
        <v>140.19999999999999</v>
      </c>
      <c r="K18" s="11">
        <v>139</v>
      </c>
    </row>
    <row r="19" spans="1:23" ht="15" customHeight="1" x14ac:dyDescent="0.3">
      <c r="A19" s="1"/>
      <c r="B19" s="23" t="s">
        <v>143</v>
      </c>
      <c r="C19" s="22"/>
      <c r="D19" s="11">
        <v>307.483</v>
      </c>
      <c r="E19" s="22"/>
      <c r="F19" s="11"/>
      <c r="G19" s="11"/>
      <c r="H19" s="22"/>
      <c r="I19" s="11">
        <v>307</v>
      </c>
      <c r="J19" s="11">
        <v>307</v>
      </c>
      <c r="K19" s="11">
        <v>307</v>
      </c>
    </row>
    <row r="20" spans="1:23" ht="15" customHeight="1" x14ac:dyDescent="0.3">
      <c r="A20" s="1"/>
      <c r="B20" s="23" t="s">
        <v>46</v>
      </c>
      <c r="C20" s="22"/>
      <c r="D20" s="11">
        <v>1308.0150000000001</v>
      </c>
      <c r="E20" s="22"/>
      <c r="F20" s="11"/>
      <c r="G20" s="11"/>
      <c r="H20" s="22"/>
      <c r="I20" s="11">
        <v>1045.5239937347505</v>
      </c>
      <c r="J20" s="11">
        <v>1046.0329679243132</v>
      </c>
      <c r="K20" s="11">
        <v>1487.0329679243132</v>
      </c>
    </row>
    <row r="21" spans="1:23" ht="15" customHeight="1" x14ac:dyDescent="0.3">
      <c r="A21" s="1"/>
      <c r="B21" s="21" t="s">
        <v>13</v>
      </c>
      <c r="C21" s="22"/>
      <c r="D21" s="11">
        <v>11777.706999999999</v>
      </c>
      <c r="E21" s="22"/>
      <c r="F21" s="11"/>
      <c r="G21" s="11"/>
      <c r="H21" s="22"/>
      <c r="I21" s="11">
        <v>11886.23525100808</v>
      </c>
      <c r="J21" s="11">
        <v>12003.698514622829</v>
      </c>
      <c r="K21" s="11">
        <v>11519.498514622828</v>
      </c>
    </row>
    <row r="22" spans="1:23" ht="15" customHeight="1" x14ac:dyDescent="0.3">
      <c r="A22" s="1"/>
      <c r="B22" s="23" t="s">
        <v>14</v>
      </c>
      <c r="C22" s="22"/>
      <c r="D22" s="11">
        <v>5158.4030000000002</v>
      </c>
      <c r="E22" s="22"/>
      <c r="F22" s="11"/>
      <c r="G22" s="11"/>
      <c r="H22" s="22"/>
      <c r="I22" s="11">
        <v>5094</v>
      </c>
      <c r="J22" s="11">
        <v>5201</v>
      </c>
      <c r="K22" s="11">
        <v>5222</v>
      </c>
    </row>
    <row r="23" spans="1:23" s="1" customFormat="1" ht="15" customHeight="1" x14ac:dyDescent="0.3">
      <c r="B23" s="24" t="s">
        <v>15</v>
      </c>
      <c r="C23" s="22"/>
      <c r="D23" s="11">
        <v>4997.1149999999998</v>
      </c>
      <c r="E23" s="22"/>
      <c r="F23" s="11"/>
      <c r="G23" s="11"/>
      <c r="H23" s="22"/>
      <c r="I23" s="11"/>
      <c r="J23" s="11"/>
      <c r="K23" s="11"/>
      <c r="L23"/>
      <c r="M23"/>
      <c r="N23"/>
      <c r="O23"/>
      <c r="P23"/>
      <c r="Q23"/>
      <c r="R23"/>
      <c r="S23"/>
      <c r="T23"/>
      <c r="U23"/>
      <c r="V23"/>
      <c r="W23"/>
    </row>
    <row r="24" spans="1:23" s="1" customFormat="1" ht="15" customHeight="1" x14ac:dyDescent="0.3">
      <c r="B24" s="24" t="s">
        <v>16</v>
      </c>
      <c r="C24" s="22"/>
      <c r="D24" s="11">
        <v>161.28800000000001</v>
      </c>
      <c r="E24" s="22"/>
      <c r="F24" s="11"/>
      <c r="G24" s="11"/>
      <c r="H24" s="22"/>
      <c r="I24" s="11"/>
      <c r="J24" s="11"/>
      <c r="K24" s="11"/>
      <c r="L24"/>
      <c r="M24"/>
      <c r="N24"/>
      <c r="O24"/>
      <c r="P24"/>
      <c r="Q24"/>
      <c r="R24"/>
      <c r="S24"/>
      <c r="T24"/>
      <c r="U24"/>
      <c r="V24"/>
      <c r="W24"/>
    </row>
    <row r="25" spans="1:23" ht="15" customHeight="1" x14ac:dyDescent="0.3">
      <c r="A25" s="1"/>
      <c r="B25" s="23" t="s">
        <v>17</v>
      </c>
      <c r="C25" s="22"/>
      <c r="D25" s="11">
        <v>5912.9759999999997</v>
      </c>
      <c r="E25" s="22"/>
      <c r="F25" s="11"/>
      <c r="G25" s="11"/>
      <c r="H25" s="22"/>
      <c r="I25" s="11">
        <v>5621</v>
      </c>
      <c r="J25" s="11">
        <v>5627</v>
      </c>
      <c r="K25" s="11">
        <v>5622</v>
      </c>
    </row>
    <row r="26" spans="1:23" ht="15" customHeight="1" x14ac:dyDescent="0.3">
      <c r="A26" s="1"/>
      <c r="B26" s="35" t="s">
        <v>144</v>
      </c>
      <c r="C26" s="22"/>
      <c r="D26" s="11">
        <v>497.73899999999998</v>
      </c>
      <c r="E26" s="22"/>
      <c r="F26" s="11"/>
      <c r="G26" s="11"/>
      <c r="H26" s="22"/>
      <c r="I26" s="11">
        <v>485</v>
      </c>
      <c r="J26" s="11">
        <v>520</v>
      </c>
      <c r="K26" s="11">
        <v>515</v>
      </c>
    </row>
    <row r="27" spans="1:23" ht="15" customHeight="1" x14ac:dyDescent="0.3">
      <c r="A27" s="1"/>
      <c r="B27" s="23" t="s">
        <v>18</v>
      </c>
      <c r="C27" s="22"/>
      <c r="D27" s="11">
        <v>511.18400000000003</v>
      </c>
      <c r="E27" s="22"/>
      <c r="F27" s="11"/>
      <c r="G27" s="11"/>
      <c r="H27" s="22"/>
      <c r="I27" s="11">
        <v>1031.5</v>
      </c>
      <c r="J27" s="11">
        <v>1040.2</v>
      </c>
      <c r="K27" s="11">
        <v>540</v>
      </c>
    </row>
    <row r="28" spans="1:23" ht="15" customHeight="1" x14ac:dyDescent="0.3">
      <c r="A28" s="1"/>
      <c r="B28" s="23" t="s">
        <v>12</v>
      </c>
      <c r="C28" s="22"/>
      <c r="D28" s="11">
        <v>68.156999999999996</v>
      </c>
      <c r="E28" s="22"/>
      <c r="F28" s="11"/>
      <c r="G28" s="11"/>
      <c r="H28" s="22"/>
      <c r="I28" s="11">
        <v>120.48879003807991</v>
      </c>
      <c r="J28" s="11">
        <v>120.41831685282862</v>
      </c>
      <c r="K28" s="11">
        <v>120.41831685282862</v>
      </c>
    </row>
    <row r="29" spans="1:23" ht="15" customHeight="1" x14ac:dyDescent="0.3">
      <c r="A29" s="1"/>
      <c r="B29" s="23" t="s">
        <v>46</v>
      </c>
      <c r="C29" s="22"/>
      <c r="D29" s="11">
        <v>126.98699999999999</v>
      </c>
      <c r="E29" s="22"/>
      <c r="F29" s="11"/>
      <c r="G29" s="11"/>
      <c r="H29" s="22"/>
      <c r="I29" s="11">
        <v>19.246460970000044</v>
      </c>
      <c r="J29" s="11">
        <v>15.080197769999359</v>
      </c>
      <c r="K29" s="11">
        <v>15.080197769999359</v>
      </c>
    </row>
    <row r="30" spans="1:23" ht="15" customHeight="1" x14ac:dyDescent="0.3">
      <c r="A30" s="1"/>
      <c r="B30" s="21" t="s">
        <v>19</v>
      </c>
      <c r="C30" s="22"/>
      <c r="D30" s="11">
        <v>0</v>
      </c>
      <c r="E30" s="22"/>
      <c r="F30" s="11"/>
      <c r="G30" s="11"/>
      <c r="H30" s="22"/>
      <c r="I30" s="11">
        <v>0</v>
      </c>
      <c r="J30" s="11">
        <v>0</v>
      </c>
      <c r="K30" s="11">
        <v>0</v>
      </c>
    </row>
    <row r="31" spans="1:23" ht="15" customHeight="1" x14ac:dyDescent="0.3">
      <c r="A31" s="1"/>
      <c r="B31" s="18" t="s">
        <v>20</v>
      </c>
      <c r="C31" s="19"/>
      <c r="D31" s="20">
        <v>21966.978000000003</v>
      </c>
      <c r="E31" s="19"/>
      <c r="F31" s="20"/>
      <c r="G31" s="20"/>
      <c r="H31" s="19"/>
      <c r="I31" s="20">
        <v>22240.371933984716</v>
      </c>
      <c r="J31" s="20">
        <v>22256.900104669196</v>
      </c>
      <c r="K31" s="20">
        <v>22342.911567095827</v>
      </c>
    </row>
    <row r="32" spans="1:23" ht="15" customHeight="1" x14ac:dyDescent="0.3">
      <c r="A32" s="1"/>
      <c r="B32" s="21" t="s">
        <v>21</v>
      </c>
      <c r="C32" s="22"/>
      <c r="D32" s="11">
        <v>21586.595000000001</v>
      </c>
      <c r="E32" s="22"/>
      <c r="F32" s="11"/>
      <c r="G32" s="11"/>
      <c r="H32" s="22"/>
      <c r="I32" s="11">
        <v>21542.641633197996</v>
      </c>
      <c r="J32" s="11">
        <v>21578.199230479226</v>
      </c>
      <c r="K32" s="11">
        <v>21664.210692905857</v>
      </c>
    </row>
    <row r="33" spans="1:23" s="1" customFormat="1" ht="15" customHeight="1" x14ac:dyDescent="0.3">
      <c r="B33" s="23" t="s">
        <v>22</v>
      </c>
      <c r="C33" s="22"/>
      <c r="D33" s="11">
        <v>11828.956</v>
      </c>
      <c r="E33" s="22"/>
      <c r="F33" s="11"/>
      <c r="G33" s="11"/>
      <c r="H33" s="22"/>
      <c r="I33" s="11"/>
      <c r="J33" s="11"/>
      <c r="K33" s="11"/>
      <c r="L33"/>
      <c r="M33"/>
      <c r="N33"/>
      <c r="O33"/>
      <c r="P33"/>
      <c r="Q33"/>
      <c r="R33"/>
      <c r="S33"/>
      <c r="T33"/>
      <c r="U33"/>
      <c r="V33"/>
      <c r="W33"/>
    </row>
    <row r="34" spans="1:23" s="1" customFormat="1" ht="15" customHeight="1" x14ac:dyDescent="0.3">
      <c r="B34" s="23" t="s">
        <v>145</v>
      </c>
      <c r="C34" s="22"/>
      <c r="D34" s="11">
        <v>9757.6389999999992</v>
      </c>
      <c r="E34" s="22"/>
      <c r="F34" s="11"/>
      <c r="G34" s="11"/>
      <c r="H34" s="22"/>
      <c r="I34" s="11"/>
      <c r="J34" s="11"/>
      <c r="K34" s="11"/>
      <c r="L34"/>
      <c r="M34"/>
      <c r="N34"/>
      <c r="O34"/>
      <c r="P34"/>
      <c r="Q34"/>
      <c r="R34"/>
      <c r="S34"/>
      <c r="T34"/>
      <c r="U34"/>
      <c r="V34"/>
      <c r="W34"/>
    </row>
    <row r="35" spans="1:23" ht="15" customHeight="1" x14ac:dyDescent="0.3">
      <c r="A35" s="1"/>
      <c r="B35" s="21" t="s">
        <v>23</v>
      </c>
      <c r="C35" s="22"/>
      <c r="D35" s="11">
        <v>380.38299999999998</v>
      </c>
      <c r="E35" s="22"/>
      <c r="F35" s="11"/>
      <c r="G35" s="11"/>
      <c r="H35" s="22"/>
      <c r="I35" s="11">
        <v>697.73030078672014</v>
      </c>
      <c r="J35" s="11">
        <v>678.70087418997002</v>
      </c>
      <c r="K35" s="11">
        <v>678.70087418996934</v>
      </c>
    </row>
    <row r="36" spans="1:23" ht="15" customHeight="1" x14ac:dyDescent="0.3">
      <c r="A36" s="1"/>
      <c r="B36" s="18" t="s">
        <v>24</v>
      </c>
      <c r="C36" s="19"/>
      <c r="D36" s="20">
        <v>5225.6539999999995</v>
      </c>
      <c r="E36" s="19"/>
      <c r="F36" s="20"/>
      <c r="G36" s="20"/>
      <c r="H36" s="19"/>
      <c r="I36" s="20">
        <v>5104.8255785712117</v>
      </c>
      <c r="J36" s="20">
        <v>5238.7980734545818</v>
      </c>
      <c r="K36" s="20">
        <v>5238.7265951956597</v>
      </c>
    </row>
    <row r="37" spans="1:23" ht="15" customHeight="1" x14ac:dyDescent="0.3">
      <c r="A37" s="1"/>
      <c r="B37" s="21" t="s">
        <v>25</v>
      </c>
      <c r="C37" s="22"/>
      <c r="D37" s="11">
        <v>3946.24</v>
      </c>
      <c r="E37" s="22"/>
      <c r="F37" s="11"/>
      <c r="G37" s="11"/>
      <c r="H37" s="22"/>
      <c r="I37" s="11">
        <v>4043.725685465392</v>
      </c>
      <c r="J37" s="11">
        <v>4019.7580315384357</v>
      </c>
      <c r="K37" s="11">
        <v>4060.0192469541262</v>
      </c>
    </row>
    <row r="38" spans="1:23" ht="15" customHeight="1" x14ac:dyDescent="0.3">
      <c r="A38" s="1"/>
      <c r="B38" s="23" t="s">
        <v>26</v>
      </c>
      <c r="C38" s="22"/>
      <c r="D38" s="11">
        <v>3508.3409999999999</v>
      </c>
      <c r="E38" s="22"/>
      <c r="F38" s="11"/>
      <c r="G38" s="11"/>
      <c r="H38" s="22"/>
      <c r="I38" s="11">
        <v>3495.2286598160158</v>
      </c>
      <c r="J38" s="11">
        <v>3472.5556919438595</v>
      </c>
      <c r="K38" s="11">
        <v>3512.8169073595495</v>
      </c>
    </row>
    <row r="39" spans="1:23" ht="15" customHeight="1" x14ac:dyDescent="0.3">
      <c r="A39" s="1"/>
      <c r="B39" s="23" t="s">
        <v>27</v>
      </c>
      <c r="C39" s="22"/>
      <c r="D39" s="11">
        <v>437.899</v>
      </c>
      <c r="E39" s="22"/>
      <c r="F39" s="11"/>
      <c r="G39" s="11"/>
      <c r="H39" s="22"/>
      <c r="I39" s="11">
        <v>548.49702564937616</v>
      </c>
      <c r="J39" s="11">
        <v>547.20233959457642</v>
      </c>
      <c r="K39" s="11">
        <v>547.20233959457642</v>
      </c>
    </row>
    <row r="40" spans="1:23" ht="15" customHeight="1" x14ac:dyDescent="0.3">
      <c r="A40" s="1"/>
      <c r="B40" s="21" t="s">
        <v>28</v>
      </c>
      <c r="C40" s="22"/>
      <c r="D40" s="11">
        <v>1279.414</v>
      </c>
      <c r="E40" s="22"/>
      <c r="F40" s="11"/>
      <c r="G40" s="11"/>
      <c r="H40" s="22"/>
      <c r="I40" s="11">
        <v>1061.0998931058202</v>
      </c>
      <c r="J40" s="11">
        <v>1219.0400419161465</v>
      </c>
      <c r="K40" s="11">
        <v>1178.7073482415331</v>
      </c>
    </row>
    <row r="41" spans="1:23" ht="15" customHeight="1" x14ac:dyDescent="0.3">
      <c r="A41" s="1"/>
      <c r="B41" s="23" t="s">
        <v>29</v>
      </c>
      <c r="C41" s="22"/>
      <c r="D41" s="11">
        <v>535.505</v>
      </c>
      <c r="E41" s="22"/>
      <c r="F41" s="11"/>
      <c r="G41" s="11"/>
      <c r="H41" s="22"/>
      <c r="I41" s="11">
        <v>460.95455415926284</v>
      </c>
      <c r="J41" s="11">
        <v>544.14347900186556</v>
      </c>
      <c r="K41" s="11">
        <v>544.14347900186567</v>
      </c>
    </row>
    <row r="42" spans="1:23" ht="15" customHeight="1" x14ac:dyDescent="0.3">
      <c r="A42" s="1"/>
      <c r="B42" s="23" t="s">
        <v>30</v>
      </c>
      <c r="C42" s="22"/>
      <c r="D42" s="11">
        <v>622.03399999999999</v>
      </c>
      <c r="E42" s="22"/>
      <c r="F42" s="11"/>
      <c r="G42" s="11"/>
      <c r="H42" s="22"/>
      <c r="I42" s="11">
        <v>640.63937794655749</v>
      </c>
      <c r="J42" s="11">
        <v>702.63662191428079</v>
      </c>
      <c r="K42" s="11">
        <v>662.30392823966747</v>
      </c>
    </row>
    <row r="43" spans="1:23" ht="15" customHeight="1" x14ac:dyDescent="0.3">
      <c r="A43" s="1"/>
      <c r="B43" s="18" t="s">
        <v>31</v>
      </c>
      <c r="C43" s="19"/>
      <c r="D43" s="20">
        <v>3430.5329999999999</v>
      </c>
      <c r="E43" s="19"/>
      <c r="F43" s="20"/>
      <c r="G43" s="20"/>
      <c r="H43" s="19"/>
      <c r="I43" s="20">
        <v>4128.0811332226285</v>
      </c>
      <c r="J43" s="20">
        <v>4096.0741495421789</v>
      </c>
      <c r="K43" s="20">
        <v>4164.4291936169066</v>
      </c>
    </row>
    <row r="44" spans="1:23" ht="15" customHeight="1" x14ac:dyDescent="0.3">
      <c r="A44" s="1"/>
      <c r="B44" s="23" t="s">
        <v>35</v>
      </c>
      <c r="C44" s="22"/>
      <c r="D44" s="11">
        <v>2379.2849999999999</v>
      </c>
      <c r="E44" s="22"/>
      <c r="F44" s="11"/>
      <c r="G44" s="11"/>
      <c r="H44" s="22"/>
      <c r="I44" s="11">
        <v>3103.256464864603</v>
      </c>
      <c r="J44" s="11">
        <v>3103.256464864603</v>
      </c>
      <c r="K44" s="11">
        <v>3103.256464864603</v>
      </c>
    </row>
    <row r="45" spans="1:23" ht="15" customHeight="1" x14ac:dyDescent="0.3">
      <c r="A45" s="1"/>
      <c r="B45" s="21" t="s">
        <v>32</v>
      </c>
      <c r="C45" s="22"/>
      <c r="D45" s="11">
        <v>0</v>
      </c>
      <c r="E45" s="22"/>
      <c r="F45" s="11"/>
      <c r="G45" s="11"/>
      <c r="H45" s="22"/>
      <c r="I45" s="11"/>
      <c r="J45" s="11"/>
      <c r="K45" s="11"/>
    </row>
    <row r="46" spans="1:23" ht="15" customHeight="1" x14ac:dyDescent="0.3">
      <c r="A46" s="1"/>
      <c r="B46" s="21" t="s">
        <v>33</v>
      </c>
      <c r="C46" s="22"/>
      <c r="D46" s="11">
        <v>2997.645</v>
      </c>
      <c r="E46" s="22"/>
      <c r="F46" s="11"/>
      <c r="G46" s="11"/>
      <c r="H46" s="22"/>
      <c r="I46" s="11">
        <v>1581.1568376158007</v>
      </c>
      <c r="J46" s="11">
        <v>1655.6787549495248</v>
      </c>
      <c r="K46" s="11">
        <v>1724.0337990242515</v>
      </c>
    </row>
    <row r="47" spans="1:23" ht="15" customHeight="1" x14ac:dyDescent="0.3">
      <c r="A47" s="1"/>
      <c r="B47" s="21" t="s">
        <v>34</v>
      </c>
      <c r="C47" s="22"/>
      <c r="D47" s="11">
        <v>432.88799999999998</v>
      </c>
      <c r="E47" s="22"/>
      <c r="F47" s="11"/>
      <c r="G47" s="11"/>
      <c r="H47" s="22"/>
      <c r="I47" s="11">
        <v>2546.9242956068279</v>
      </c>
      <c r="J47" s="11">
        <v>2440.3953945926546</v>
      </c>
      <c r="K47" s="11">
        <v>2440.3953945926546</v>
      </c>
    </row>
    <row r="48" spans="1:23" s="27" customFormat="1" ht="15" customHeight="1" x14ac:dyDescent="0.3">
      <c r="B48" s="28" t="s">
        <v>80</v>
      </c>
      <c r="C48" s="29"/>
      <c r="D48" s="30">
        <f>D51+D54+D55+D58+D64+D67+D84+D88</f>
        <v>66510.510999999999</v>
      </c>
      <c r="E48" s="22"/>
      <c r="F48" s="30">
        <f t="shared" ref="F48:G48" si="10">F51+F54+F55+F58+F64+F67+F84+F88</f>
        <v>0</v>
      </c>
      <c r="G48" s="30">
        <f t="shared" si="10"/>
        <v>0</v>
      </c>
      <c r="H48" s="29"/>
      <c r="I48" s="30">
        <f t="shared" ref="I48:J48" si="11">I51+I54+I55+I58+I64+I67+I84+I88</f>
        <v>66678.524195040198</v>
      </c>
      <c r="J48" s="30">
        <f t="shared" si="11"/>
        <v>66762.087455397355</v>
      </c>
      <c r="K48" s="30">
        <f>K51+K54+K55+K58+K64+K67+K84+K88</f>
        <v>66918.153435744345</v>
      </c>
      <c r="L48"/>
      <c r="M48"/>
      <c r="N48"/>
      <c r="O48"/>
      <c r="P48"/>
      <c r="Q48"/>
      <c r="R48"/>
      <c r="S48"/>
      <c r="T48"/>
      <c r="U48"/>
      <c r="V48"/>
      <c r="W48"/>
    </row>
    <row r="49" spans="1:23" s="27" customFormat="1" ht="15" customHeight="1" x14ac:dyDescent="0.3">
      <c r="B49" s="28" t="s">
        <v>7</v>
      </c>
      <c r="C49" s="29"/>
      <c r="D49" s="31">
        <f>D48/D$96*100</f>
        <v>47.541005249441618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12">I48/I$96*100</f>
        <v>48.309844587350852</v>
      </c>
      <c r="J49" s="31">
        <f t="shared" si="12"/>
        <v>48.461129564427729</v>
      </c>
      <c r="K49" s="31">
        <f t="shared" ref="K49" si="13">K48/K$96*100</f>
        <v>48.574414423881052</v>
      </c>
      <c r="L49"/>
      <c r="M49"/>
      <c r="N49"/>
      <c r="O49"/>
      <c r="P49"/>
      <c r="Q49"/>
      <c r="R49"/>
      <c r="S49"/>
      <c r="T49"/>
      <c r="U49"/>
      <c r="V49"/>
      <c r="W49"/>
    </row>
    <row r="50" spans="1:23" ht="15" customHeight="1" x14ac:dyDescent="0.3">
      <c r="A50" s="1"/>
      <c r="B50" s="18" t="s">
        <v>36</v>
      </c>
      <c r="C50" s="19"/>
      <c r="D50" s="20">
        <v>59496.889000000003</v>
      </c>
      <c r="E50" s="19"/>
      <c r="F50" s="20"/>
      <c r="G50" s="20"/>
      <c r="H50" s="19"/>
      <c r="I50" s="20">
        <v>58173.428795727654</v>
      </c>
      <c r="J50" s="20">
        <v>58317.849854315653</v>
      </c>
      <c r="K50" s="20">
        <v>58739.765552566045</v>
      </c>
    </row>
    <row r="51" spans="1:23" ht="15" customHeight="1" x14ac:dyDescent="0.3">
      <c r="A51" s="1"/>
      <c r="B51" s="21" t="s">
        <v>37</v>
      </c>
      <c r="C51" s="22"/>
      <c r="D51" s="11">
        <v>15131.905999999999</v>
      </c>
      <c r="E51" s="22"/>
      <c r="F51" s="11"/>
      <c r="G51" s="11"/>
      <c r="H51" s="22"/>
      <c r="I51" s="11">
        <v>15557.000752617201</v>
      </c>
      <c r="J51" s="11">
        <v>15757.593942518099</v>
      </c>
      <c r="K51" s="11">
        <v>15747.938769570861</v>
      </c>
    </row>
    <row r="52" spans="1:23" ht="15" customHeight="1" x14ac:dyDescent="0.3">
      <c r="A52" s="1"/>
      <c r="B52" s="23" t="s">
        <v>38</v>
      </c>
      <c r="C52" s="22"/>
      <c r="D52" s="11">
        <v>10873.553</v>
      </c>
      <c r="E52" s="22"/>
      <c r="F52" s="11"/>
      <c r="G52" s="11"/>
      <c r="H52" s="22"/>
      <c r="I52" s="11">
        <v>10986.06524470902</v>
      </c>
      <c r="J52" s="11">
        <v>11084.093688529691</v>
      </c>
      <c r="K52" s="11">
        <v>11066.223076800168</v>
      </c>
    </row>
    <row r="53" spans="1:23" ht="15" customHeight="1" x14ac:dyDescent="0.3">
      <c r="A53" s="1"/>
      <c r="B53" s="23" t="s">
        <v>39</v>
      </c>
      <c r="C53" s="22"/>
      <c r="D53" s="11">
        <v>4258.3530000000001</v>
      </c>
      <c r="E53" s="22"/>
      <c r="F53" s="11"/>
      <c r="G53" s="11"/>
      <c r="H53" s="22"/>
      <c r="I53" s="11">
        <v>4570.9355079081806</v>
      </c>
      <c r="J53" s="11">
        <v>4673.5002539884072</v>
      </c>
      <c r="K53" s="11">
        <v>4681.7156927706937</v>
      </c>
    </row>
    <row r="54" spans="1:23" ht="15" customHeight="1" x14ac:dyDescent="0.3">
      <c r="A54" s="1"/>
      <c r="B54" s="21" t="s">
        <v>40</v>
      </c>
      <c r="C54" s="22"/>
      <c r="D54" s="11">
        <v>8298.6640000000007</v>
      </c>
      <c r="E54" s="22"/>
      <c r="F54" s="11"/>
      <c r="G54" s="11"/>
      <c r="H54" s="22"/>
      <c r="I54" s="11">
        <v>7919.2643601864138</v>
      </c>
      <c r="J54" s="11">
        <v>7901.6069584437337</v>
      </c>
      <c r="K54" s="11">
        <v>8224.1431428208143</v>
      </c>
    </row>
    <row r="55" spans="1:23" ht="15" customHeight="1" x14ac:dyDescent="0.3">
      <c r="A55" s="1"/>
      <c r="B55" s="21" t="s">
        <v>74</v>
      </c>
      <c r="C55" s="22"/>
      <c r="D55" s="11">
        <v>161.471</v>
      </c>
      <c r="E55" s="22"/>
      <c r="F55" s="11"/>
      <c r="G55" s="11"/>
      <c r="H55" s="22"/>
      <c r="I55" s="11">
        <v>146.12263458886628</v>
      </c>
      <c r="J55" s="11">
        <v>162.17057053098327</v>
      </c>
      <c r="K55" s="11">
        <v>162.1705705309833</v>
      </c>
    </row>
    <row r="56" spans="1:23" ht="15" customHeight="1" x14ac:dyDescent="0.3">
      <c r="A56" s="1"/>
      <c r="B56" s="23" t="s">
        <v>75</v>
      </c>
      <c r="C56" s="22"/>
      <c r="D56" s="11">
        <v>161.471</v>
      </c>
      <c r="E56" s="22"/>
      <c r="F56" s="11"/>
      <c r="G56" s="11"/>
      <c r="H56" s="22"/>
      <c r="I56" s="11">
        <v>118.49765661221048</v>
      </c>
      <c r="J56" s="11">
        <v>134.533649</v>
      </c>
      <c r="K56" s="11">
        <v>134.533649</v>
      </c>
    </row>
    <row r="57" spans="1:23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27.624977976655813</v>
      </c>
      <c r="J57" s="11">
        <v>27.636921530983283</v>
      </c>
      <c r="K57" s="11">
        <v>27.636921530983294</v>
      </c>
    </row>
    <row r="58" spans="1:23" ht="15" customHeight="1" x14ac:dyDescent="0.3">
      <c r="A58" s="1"/>
      <c r="B58" s="21" t="s">
        <v>41</v>
      </c>
      <c r="C58" s="22"/>
      <c r="D58" s="11">
        <v>1479.85</v>
      </c>
      <c r="E58" s="22"/>
      <c r="F58" s="11"/>
      <c r="G58" s="11"/>
      <c r="H58" s="22"/>
      <c r="I58" s="11">
        <v>1713.8661608556499</v>
      </c>
      <c r="J58" s="11">
        <v>1707.267411589133</v>
      </c>
      <c r="K58" s="11">
        <v>1617.4557904467217</v>
      </c>
    </row>
    <row r="59" spans="1:23" s="1" customFormat="1" ht="15" customHeight="1" x14ac:dyDescent="0.3">
      <c r="B59" s="23" t="s">
        <v>42</v>
      </c>
      <c r="C59" s="22"/>
      <c r="D59" s="11">
        <v>198.77099999999999</v>
      </c>
      <c r="E59" s="22"/>
      <c r="F59" s="11"/>
      <c r="G59" s="11"/>
      <c r="H59" s="22"/>
      <c r="I59" s="11"/>
      <c r="J59" s="11"/>
      <c r="K59" s="11"/>
      <c r="L59"/>
      <c r="M59"/>
      <c r="N59"/>
      <c r="O59"/>
      <c r="P59"/>
      <c r="Q59"/>
      <c r="R59"/>
      <c r="S59"/>
      <c r="T59"/>
      <c r="U59"/>
      <c r="V59"/>
      <c r="W59"/>
    </row>
    <row r="60" spans="1:23" s="1" customFormat="1" ht="15" customHeight="1" x14ac:dyDescent="0.3">
      <c r="B60" s="23" t="s">
        <v>43</v>
      </c>
      <c r="C60" s="22"/>
      <c r="D60" s="11">
        <v>380.80900000000003</v>
      </c>
      <c r="E60" s="22"/>
      <c r="F60" s="11"/>
      <c r="G60" s="11"/>
      <c r="H60" s="22"/>
      <c r="I60" s="11"/>
      <c r="J60" s="11"/>
      <c r="K60" s="11"/>
      <c r="L60"/>
      <c r="M60"/>
      <c r="N60"/>
      <c r="O60"/>
      <c r="P60"/>
      <c r="Q60"/>
      <c r="R60"/>
      <c r="S60"/>
      <c r="T60"/>
      <c r="U60"/>
      <c r="V60"/>
      <c r="W60"/>
    </row>
    <row r="61" spans="1:23" s="1" customFormat="1" ht="15" customHeight="1" x14ac:dyDescent="0.3">
      <c r="B61" s="24" t="s">
        <v>44</v>
      </c>
      <c r="C61" s="22"/>
      <c r="D61" s="11">
        <v>17.908999999999999</v>
      </c>
      <c r="E61" s="22"/>
      <c r="F61" s="11"/>
      <c r="G61" s="11"/>
      <c r="H61" s="22"/>
      <c r="I61" s="11"/>
      <c r="J61" s="11"/>
      <c r="K61" s="11"/>
      <c r="L61"/>
      <c r="M61"/>
      <c r="N61"/>
      <c r="O61"/>
      <c r="P61"/>
      <c r="Q61"/>
      <c r="R61"/>
      <c r="S61"/>
      <c r="T61"/>
      <c r="U61"/>
      <c r="V61"/>
      <c r="W61"/>
    </row>
    <row r="62" spans="1:23" s="1" customFormat="1" ht="15" customHeight="1" x14ac:dyDescent="0.3">
      <c r="B62" s="24" t="s">
        <v>45</v>
      </c>
      <c r="C62" s="22"/>
      <c r="D62" s="11">
        <v>356.9</v>
      </c>
      <c r="E62" s="22"/>
      <c r="F62" s="11"/>
      <c r="G62" s="11"/>
      <c r="H62" s="22"/>
      <c r="I62" s="11"/>
      <c r="J62" s="11"/>
      <c r="K62" s="11"/>
      <c r="L62"/>
      <c r="M62"/>
      <c r="N62"/>
      <c r="O62"/>
      <c r="P62"/>
      <c r="Q62"/>
      <c r="R62"/>
      <c r="S62"/>
      <c r="T62"/>
      <c r="U62"/>
      <c r="V62"/>
      <c r="W62"/>
    </row>
    <row r="63" spans="1:23" s="1" customFormat="1" ht="15" customHeight="1" x14ac:dyDescent="0.3">
      <c r="B63" s="23" t="s">
        <v>46</v>
      </c>
      <c r="C63" s="22"/>
      <c r="D63" s="11">
        <v>900.27</v>
      </c>
      <c r="E63" s="22"/>
      <c r="F63" s="11"/>
      <c r="G63" s="11"/>
      <c r="H63" s="22"/>
      <c r="I63" s="11"/>
      <c r="J63" s="11"/>
      <c r="K63" s="11"/>
      <c r="L63"/>
      <c r="M63"/>
      <c r="N63"/>
      <c r="O63"/>
      <c r="P63"/>
      <c r="Q63"/>
      <c r="R63"/>
      <c r="S63"/>
      <c r="T63"/>
      <c r="U63"/>
      <c r="V63"/>
      <c r="W63"/>
    </row>
    <row r="64" spans="1:23" ht="15" customHeight="1" x14ac:dyDescent="0.3">
      <c r="A64" s="1"/>
      <c r="B64" s="21" t="s">
        <v>47</v>
      </c>
      <c r="C64" s="22"/>
      <c r="D64" s="11">
        <v>2158.9699999999998</v>
      </c>
      <c r="E64" s="22"/>
      <c r="F64" s="11"/>
      <c r="G64" s="11"/>
      <c r="H64" s="22"/>
      <c r="I64" s="11">
        <v>2085.2364889254486</v>
      </c>
      <c r="J64" s="11">
        <v>2090.9487381881004</v>
      </c>
      <c r="K64" s="11">
        <v>2094.1355579480164</v>
      </c>
    </row>
    <row r="65" spans="1:11" ht="15" customHeight="1" x14ac:dyDescent="0.3">
      <c r="A65" s="1"/>
      <c r="B65" s="23" t="s">
        <v>48</v>
      </c>
      <c r="C65" s="22"/>
      <c r="D65" s="11">
        <v>2158.9699999999998</v>
      </c>
      <c r="E65" s="22"/>
      <c r="F65" s="11"/>
      <c r="G65" s="11"/>
      <c r="H65" s="22"/>
      <c r="I65" s="11">
        <v>2085.2364889254486</v>
      </c>
      <c r="J65" s="11">
        <v>2090.9487381881004</v>
      </c>
      <c r="K65" s="11">
        <v>2094.1355579480164</v>
      </c>
    </row>
    <row r="66" spans="1:11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</row>
    <row r="67" spans="1:11" ht="15" customHeight="1" x14ac:dyDescent="0.3">
      <c r="A67" s="1"/>
      <c r="B67" s="21" t="s">
        <v>50</v>
      </c>
      <c r="C67" s="22"/>
      <c r="D67" s="11">
        <v>28133.666000000001</v>
      </c>
      <c r="E67" s="22"/>
      <c r="F67" s="11"/>
      <c r="G67" s="11"/>
      <c r="H67" s="22"/>
      <c r="I67" s="11">
        <v>28054.570165087247</v>
      </c>
      <c r="J67" s="11">
        <v>28031.17515996411</v>
      </c>
      <c r="K67" s="11">
        <v>28121.244128010683</v>
      </c>
    </row>
    <row r="68" spans="1:11" ht="15" customHeight="1" x14ac:dyDescent="0.3">
      <c r="A68" s="1"/>
      <c r="B68" s="23" t="s">
        <v>51</v>
      </c>
      <c r="C68" s="22"/>
      <c r="D68" s="11">
        <v>22551.127</v>
      </c>
      <c r="E68" s="22"/>
      <c r="F68" s="11"/>
      <c r="G68" s="11"/>
      <c r="H68" s="22"/>
      <c r="I68" s="11">
        <v>22638.80624853347</v>
      </c>
      <c r="J68" s="11">
        <v>22695.445195681783</v>
      </c>
      <c r="K68" s="11">
        <v>22922.087206728356</v>
      </c>
    </row>
    <row r="69" spans="1:11" ht="15" customHeight="1" x14ac:dyDescent="0.3">
      <c r="A69" s="1"/>
      <c r="B69" s="24" t="s">
        <v>52</v>
      </c>
      <c r="C69" s="22"/>
      <c r="D69" s="11">
        <v>67.984999999999999</v>
      </c>
      <c r="E69" s="22"/>
      <c r="F69" s="11"/>
      <c r="G69" s="11"/>
      <c r="H69" s="22"/>
      <c r="I69" s="11">
        <v>140.01623018550299</v>
      </c>
      <c r="J69" s="11">
        <v>140.02061818550297</v>
      </c>
      <c r="K69" s="11">
        <v>141.85361818550297</v>
      </c>
    </row>
    <row r="70" spans="1:11" ht="15" customHeight="1" x14ac:dyDescent="0.3">
      <c r="A70" s="1"/>
      <c r="B70" s="24" t="s">
        <v>53</v>
      </c>
      <c r="C70" s="22"/>
      <c r="D70" s="11">
        <v>1195.019</v>
      </c>
      <c r="E70" s="22"/>
      <c r="F70" s="11"/>
      <c r="G70" s="11"/>
      <c r="H70" s="22"/>
      <c r="I70" s="11">
        <v>1136.0027537720173</v>
      </c>
      <c r="J70" s="11">
        <v>1139.7359739999999</v>
      </c>
      <c r="K70" s="11">
        <v>1139.7359739999999</v>
      </c>
    </row>
    <row r="71" spans="1:11" ht="15" customHeight="1" x14ac:dyDescent="0.3">
      <c r="A71" s="1"/>
      <c r="B71" s="24" t="s">
        <v>54</v>
      </c>
      <c r="C71" s="22"/>
      <c r="D71" s="11">
        <v>13547.468999999999</v>
      </c>
      <c r="E71" s="22"/>
      <c r="F71" s="11"/>
      <c r="G71" s="11"/>
      <c r="H71" s="22"/>
      <c r="I71" s="11">
        <v>13332.597450981433</v>
      </c>
      <c r="J71" s="11">
        <v>13375.286863502022</v>
      </c>
      <c r="K71" s="11">
        <v>13375.286863502022</v>
      </c>
    </row>
    <row r="72" spans="1:11" ht="15" customHeight="1" x14ac:dyDescent="0.3">
      <c r="A72" s="1"/>
      <c r="B72" s="24" t="s">
        <v>55</v>
      </c>
      <c r="C72" s="22"/>
      <c r="D72" s="11">
        <v>303.24400000000003</v>
      </c>
      <c r="E72" s="22"/>
      <c r="F72" s="11"/>
      <c r="G72" s="11"/>
      <c r="H72" s="22"/>
      <c r="I72" s="11">
        <v>313</v>
      </c>
      <c r="J72" s="11">
        <v>308</v>
      </c>
      <c r="K72" s="11">
        <v>308</v>
      </c>
    </row>
    <row r="73" spans="1:11" ht="15" customHeight="1" x14ac:dyDescent="0.3">
      <c r="A73" s="1"/>
      <c r="B73" s="24" t="s">
        <v>56</v>
      </c>
      <c r="C73" s="22"/>
      <c r="D73" s="11">
        <v>2964.2460000000001</v>
      </c>
      <c r="E73" s="22"/>
      <c r="F73" s="11"/>
      <c r="G73" s="11"/>
      <c r="H73" s="22"/>
      <c r="I73" s="11">
        <v>2807.4327213634833</v>
      </c>
      <c r="J73" s="11">
        <v>2824.2431808040897</v>
      </c>
      <c r="K73" s="11">
        <v>2820.08842456409</v>
      </c>
    </row>
    <row r="74" spans="1:11" ht="15" customHeight="1" x14ac:dyDescent="0.3">
      <c r="A74" s="1"/>
      <c r="B74" s="32" t="s">
        <v>57</v>
      </c>
      <c r="C74" s="22"/>
      <c r="D74" s="11">
        <v>830</v>
      </c>
      <c r="E74" s="22"/>
      <c r="F74" s="11"/>
      <c r="G74" s="11"/>
      <c r="H74" s="22"/>
      <c r="I74" s="11">
        <v>812.23082999999997</v>
      </c>
      <c r="J74" s="11">
        <v>812.15853500000003</v>
      </c>
      <c r="K74" s="11">
        <v>812.13853500000005</v>
      </c>
    </row>
    <row r="75" spans="1:11" ht="15" customHeight="1" x14ac:dyDescent="0.3">
      <c r="A75" s="1"/>
      <c r="B75" s="32" t="s">
        <v>58</v>
      </c>
      <c r="C75" s="22"/>
      <c r="D75" s="11">
        <v>40.012999999999998</v>
      </c>
      <c r="E75" s="22"/>
      <c r="F75" s="11"/>
      <c r="G75" s="11"/>
      <c r="H75" s="22"/>
      <c r="I75" s="11">
        <v>36.048000000000002</v>
      </c>
      <c r="J75" s="11">
        <v>36.048000000000002</v>
      </c>
      <c r="K75" s="11">
        <v>36.048000000000002</v>
      </c>
    </row>
    <row r="76" spans="1:11" ht="15" customHeight="1" x14ac:dyDescent="0.3">
      <c r="A76" s="1"/>
      <c r="B76" s="32" t="s">
        <v>59</v>
      </c>
      <c r="C76" s="22"/>
      <c r="D76" s="11">
        <v>749.60299999999995</v>
      </c>
      <c r="E76" s="22"/>
      <c r="F76" s="11"/>
      <c r="G76" s="11"/>
      <c r="H76" s="22"/>
      <c r="I76" s="11">
        <v>682.86599999999999</v>
      </c>
      <c r="J76" s="11">
        <v>682.86599999999999</v>
      </c>
      <c r="K76" s="11">
        <v>682.87699999999995</v>
      </c>
    </row>
    <row r="77" spans="1:11" ht="15" customHeight="1" x14ac:dyDescent="0.3">
      <c r="A77" s="1"/>
      <c r="B77" s="32" t="s">
        <v>60</v>
      </c>
      <c r="C77" s="22"/>
      <c r="D77" s="11">
        <v>141.62200000000001</v>
      </c>
      <c r="E77" s="22"/>
      <c r="F77" s="11"/>
      <c r="G77" s="11"/>
      <c r="H77" s="22"/>
      <c r="I77" s="11">
        <v>149.33199999999999</v>
      </c>
      <c r="J77" s="11">
        <v>149.33199999999999</v>
      </c>
      <c r="K77" s="11">
        <v>144.75700000000001</v>
      </c>
    </row>
    <row r="78" spans="1:11" ht="15" customHeight="1" x14ac:dyDescent="0.3">
      <c r="A78" s="1"/>
      <c r="B78" s="32" t="s">
        <v>61</v>
      </c>
      <c r="C78" s="22"/>
      <c r="D78" s="11">
        <v>894.32399999999996</v>
      </c>
      <c r="E78" s="22"/>
      <c r="F78" s="11"/>
      <c r="G78" s="11"/>
      <c r="H78" s="22"/>
      <c r="I78" s="11">
        <v>862.3872602263383</v>
      </c>
      <c r="J78" s="11">
        <v>871.79900950275942</v>
      </c>
      <c r="K78" s="11">
        <v>871.79900950275942</v>
      </c>
    </row>
    <row r="79" spans="1:11" ht="15" customHeight="1" x14ac:dyDescent="0.3">
      <c r="A79" s="1"/>
      <c r="B79" s="32" t="s">
        <v>62</v>
      </c>
      <c r="C79" s="22"/>
      <c r="D79" s="11">
        <v>308.68400000000003</v>
      </c>
      <c r="E79" s="22"/>
      <c r="F79" s="11"/>
      <c r="G79" s="11"/>
      <c r="H79" s="22"/>
      <c r="I79" s="11">
        <v>264.56863113714508</v>
      </c>
      <c r="J79" s="11">
        <v>272.03963630133012</v>
      </c>
      <c r="K79" s="11">
        <v>272.46888006133031</v>
      </c>
    </row>
    <row r="80" spans="1:11" ht="15" customHeight="1" x14ac:dyDescent="0.3">
      <c r="A80" s="1"/>
      <c r="B80" s="24" t="s">
        <v>63</v>
      </c>
      <c r="C80" s="22"/>
      <c r="D80" s="11">
        <v>3007.4540000000002</v>
      </c>
      <c r="E80" s="22"/>
      <c r="F80" s="11"/>
      <c r="G80" s="11"/>
      <c r="H80" s="22"/>
      <c r="I80" s="11">
        <v>2839.1047229999999</v>
      </c>
      <c r="J80" s="11">
        <v>2841.7290779999998</v>
      </c>
      <c r="K80" s="11">
        <v>2853.1480780000002</v>
      </c>
    </row>
    <row r="81" spans="1:11" ht="15" customHeight="1" x14ac:dyDescent="0.3">
      <c r="A81" s="1"/>
      <c r="B81" s="32" t="s">
        <v>64</v>
      </c>
      <c r="C81" s="22"/>
      <c r="D81" s="11">
        <v>544.98900000000003</v>
      </c>
      <c r="E81" s="22"/>
      <c r="F81" s="11"/>
      <c r="G81" s="11"/>
      <c r="H81" s="22"/>
      <c r="I81" s="11">
        <v>516.29199999999992</v>
      </c>
      <c r="J81" s="11">
        <v>518.88999999999987</v>
      </c>
      <c r="K81" s="11">
        <v>530.3090000000002</v>
      </c>
    </row>
    <row r="82" spans="1:11" ht="15" customHeight="1" x14ac:dyDescent="0.3">
      <c r="A82" s="1"/>
      <c r="B82" s="32" t="s">
        <v>65</v>
      </c>
      <c r="C82" s="22"/>
      <c r="D82" s="11">
        <v>2316.6</v>
      </c>
      <c r="E82" s="22"/>
      <c r="F82" s="11"/>
      <c r="G82" s="11"/>
      <c r="H82" s="22"/>
      <c r="I82" s="11">
        <v>2317.0050000000001</v>
      </c>
      <c r="J82" s="11">
        <v>2317.0050000000001</v>
      </c>
      <c r="K82" s="11">
        <v>2317.0050000000001</v>
      </c>
    </row>
    <row r="83" spans="1:11" ht="15" customHeight="1" x14ac:dyDescent="0.3">
      <c r="A83" s="1"/>
      <c r="B83" s="23" t="s">
        <v>66</v>
      </c>
      <c r="C83" s="22"/>
      <c r="D83" s="11">
        <v>5582.5389999999998</v>
      </c>
      <c r="E83" s="22"/>
      <c r="F83" s="11"/>
      <c r="G83" s="11"/>
      <c r="H83" s="22"/>
      <c r="I83" s="11">
        <v>5415.7639165537767</v>
      </c>
      <c r="J83" s="11">
        <v>5335.7299642823264</v>
      </c>
      <c r="K83" s="11">
        <v>5199.156921282326</v>
      </c>
    </row>
    <row r="84" spans="1:11" ht="15" customHeight="1" x14ac:dyDescent="0.3">
      <c r="A84" s="1"/>
      <c r="B84" s="21" t="s">
        <v>33</v>
      </c>
      <c r="C84" s="22"/>
      <c r="D84" s="11">
        <v>4132.3620000000001</v>
      </c>
      <c r="E84" s="22"/>
      <c r="F84" s="11"/>
      <c r="G84" s="11"/>
      <c r="H84" s="22"/>
      <c r="I84" s="11">
        <v>2697.368233466827</v>
      </c>
      <c r="J84" s="11">
        <v>2667.0870730814963</v>
      </c>
      <c r="K84" s="11">
        <v>2772.6775932379683</v>
      </c>
    </row>
    <row r="85" spans="1:11" ht="15" customHeight="1" x14ac:dyDescent="0.3">
      <c r="A85" s="1"/>
      <c r="B85" s="23" t="s">
        <v>67</v>
      </c>
      <c r="C85" s="22"/>
      <c r="D85" s="11">
        <v>980.96299999999997</v>
      </c>
      <c r="E85" s="22"/>
      <c r="F85" s="11"/>
      <c r="G85" s="11"/>
      <c r="H85" s="22"/>
      <c r="I85" s="11">
        <v>979.10747300000003</v>
      </c>
      <c r="J85" s="11">
        <v>979.10747300000003</v>
      </c>
      <c r="K85" s="11">
        <v>979.10747300000003</v>
      </c>
    </row>
    <row r="86" spans="1:11" ht="15" customHeight="1" x14ac:dyDescent="0.3">
      <c r="A86" s="1"/>
      <c r="B86" s="23" t="s">
        <v>138</v>
      </c>
      <c r="C86" s="22"/>
      <c r="D86" s="11">
        <v>979.53899999999999</v>
      </c>
      <c r="E86" s="22"/>
      <c r="F86" s="11"/>
      <c r="G86" s="11"/>
      <c r="H86" s="22"/>
      <c r="I86" s="11">
        <v>906.18117165295348</v>
      </c>
      <c r="J86" s="11">
        <v>880.07564184409637</v>
      </c>
      <c r="K86" s="11">
        <v>878.8714748440965</v>
      </c>
    </row>
    <row r="87" spans="1:11" ht="15" customHeight="1" x14ac:dyDescent="0.3">
      <c r="A87" s="1"/>
      <c r="B87" s="23" t="s">
        <v>68</v>
      </c>
      <c r="C87" s="22"/>
      <c r="D87" s="11">
        <v>111.60299999999999</v>
      </c>
      <c r="E87" s="22"/>
      <c r="F87" s="11"/>
      <c r="G87" s="11"/>
      <c r="H87" s="22"/>
      <c r="I87" s="11">
        <v>110</v>
      </c>
      <c r="J87" s="11">
        <v>111</v>
      </c>
      <c r="K87" s="11">
        <v>111</v>
      </c>
    </row>
    <row r="88" spans="1:11" ht="15" customHeight="1" x14ac:dyDescent="0.3">
      <c r="A88" s="1"/>
      <c r="B88" s="18" t="s">
        <v>69</v>
      </c>
      <c r="C88" s="19"/>
      <c r="D88" s="20">
        <v>7013.6220000000003</v>
      </c>
      <c r="E88" s="19"/>
      <c r="F88" s="20"/>
      <c r="G88" s="20"/>
      <c r="H88" s="19"/>
      <c r="I88" s="20">
        <v>8505.0953993125513</v>
      </c>
      <c r="J88" s="20">
        <v>8444.2376010817025</v>
      </c>
      <c r="K88" s="20">
        <v>8178.3878831783031</v>
      </c>
    </row>
    <row r="89" spans="1:11" ht="15" customHeight="1" x14ac:dyDescent="0.3">
      <c r="A89" s="1"/>
      <c r="B89" s="21" t="s">
        <v>70</v>
      </c>
      <c r="C89" s="22"/>
      <c r="D89" s="11">
        <v>6028.5390000000007</v>
      </c>
      <c r="E89" s="22"/>
      <c r="F89" s="11"/>
      <c r="G89" s="11"/>
      <c r="H89" s="22"/>
      <c r="I89" s="11">
        <v>7449.9642870235184</v>
      </c>
      <c r="J89" s="11">
        <v>7507.5422299726879</v>
      </c>
      <c r="K89" s="11">
        <v>7250.1669392935064</v>
      </c>
    </row>
    <row r="90" spans="1:11" ht="15" customHeight="1" x14ac:dyDescent="0.3">
      <c r="A90" s="1"/>
      <c r="B90" s="23" t="s">
        <v>71</v>
      </c>
      <c r="C90" s="22"/>
      <c r="D90" s="11">
        <v>5922.8140000000003</v>
      </c>
      <c r="E90" s="22"/>
      <c r="F90" s="11"/>
      <c r="G90" s="11"/>
      <c r="H90" s="22"/>
      <c r="I90" s="11">
        <v>7394.3840896985466</v>
      </c>
      <c r="J90" s="11">
        <v>7457.984493172863</v>
      </c>
      <c r="K90" s="11">
        <v>7200.6092024936816</v>
      </c>
    </row>
    <row r="91" spans="1:11" ht="15" customHeight="1" x14ac:dyDescent="0.3">
      <c r="A91" s="1"/>
      <c r="B91" s="23" t="s">
        <v>72</v>
      </c>
      <c r="C91" s="22"/>
      <c r="D91" s="11">
        <v>97.02</v>
      </c>
      <c r="E91" s="22"/>
      <c r="F91" s="11"/>
      <c r="G91" s="11"/>
      <c r="H91" s="22"/>
      <c r="I91" s="11">
        <v>71.555630358431884</v>
      </c>
      <c r="J91" s="11">
        <v>65.806524091664258</v>
      </c>
      <c r="K91" s="11">
        <v>65.806524091664258</v>
      </c>
    </row>
    <row r="92" spans="1:11" ht="15" customHeight="1" x14ac:dyDescent="0.3">
      <c r="A92" s="1"/>
      <c r="B92" s="23" t="s">
        <v>73</v>
      </c>
      <c r="C92" s="22"/>
      <c r="D92" s="11">
        <v>8.7050000000000001</v>
      </c>
      <c r="E92" s="22"/>
      <c r="F92" s="11"/>
      <c r="G92" s="11"/>
      <c r="H92" s="22"/>
      <c r="I92" s="11">
        <v>-15.975433033459515</v>
      </c>
      <c r="J92" s="11">
        <v>-16.24878729183888</v>
      </c>
      <c r="K92" s="11">
        <v>-16.248787291838848</v>
      </c>
    </row>
    <row r="93" spans="1:11" ht="15" customHeight="1" x14ac:dyDescent="0.3">
      <c r="A93" s="1"/>
      <c r="B93" s="21" t="s">
        <v>34</v>
      </c>
      <c r="C93" s="22"/>
      <c r="D93" s="11">
        <v>985.08299999999997</v>
      </c>
      <c r="E93" s="22"/>
      <c r="F93" s="11"/>
      <c r="G93" s="11"/>
      <c r="H93" s="22"/>
      <c r="I93" s="11">
        <v>1055.131112289032</v>
      </c>
      <c r="J93" s="11">
        <v>936.69537110901524</v>
      </c>
      <c r="K93" s="11">
        <v>928.22094388479638</v>
      </c>
    </row>
    <row r="94" spans="1:11" ht="15" customHeight="1" x14ac:dyDescent="0.3">
      <c r="A94" s="1"/>
      <c r="B94" s="25" t="s">
        <v>81</v>
      </c>
      <c r="C94" s="26"/>
      <c r="D94" s="26">
        <f>D9-D48</f>
        <v>-6603.34399999999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14">I9-I48</f>
        <v>-6899.7609361763753</v>
      </c>
      <c r="J94" s="26">
        <f t="shared" si="14"/>
        <v>-6652.9411901132553</v>
      </c>
      <c r="K94" s="26">
        <f t="shared" ref="K94" si="15">K9-K48</f>
        <v>-6631.3121422178083</v>
      </c>
    </row>
    <row r="95" spans="1:11" ht="15" customHeight="1" x14ac:dyDescent="0.3">
      <c r="A95" s="1"/>
      <c r="B95" s="25" t="s">
        <v>7</v>
      </c>
      <c r="C95" s="26"/>
      <c r="D95" s="33">
        <f>D94/D$96*100</f>
        <v>-4.7199999977126668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16">I94/I$96*100</f>
        <v>-4.9990065398200461</v>
      </c>
      <c r="J95" s="33">
        <f t="shared" si="16"/>
        <v>-4.8292235501772263</v>
      </c>
      <c r="K95" s="33">
        <f t="shared" ref="K95" si="17">K94/K$96*100</f>
        <v>-4.8135235004578893</v>
      </c>
    </row>
    <row r="96" spans="1:11" ht="15" customHeight="1" x14ac:dyDescent="0.3">
      <c r="A96" s="1"/>
      <c r="B96" s="21" t="s">
        <v>78</v>
      </c>
      <c r="C96" s="22"/>
      <c r="D96" s="11">
        <v>139901.356</v>
      </c>
      <c r="E96" s="22"/>
      <c r="F96" s="11"/>
      <c r="G96" s="11"/>
      <c r="H96" s="22"/>
      <c r="I96" s="11">
        <v>138022.64272342305</v>
      </c>
      <c r="J96" s="11">
        <v>137764.20000000001</v>
      </c>
      <c r="K96" s="11">
        <v>137764.20000000001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521-F97D-4CE8-A667-B784E94913A4}">
  <sheetPr>
    <tabColor rgb="FF13B5EA"/>
  </sheetPr>
  <dimension ref="A1:D75"/>
  <sheetViews>
    <sheetView showGridLines="0" zoomScaleNormal="100" workbookViewId="0"/>
  </sheetViews>
  <sheetFormatPr defaultRowHeight="14.4" x14ac:dyDescent="0.3"/>
  <cols>
    <col min="1" max="1" width="40.6640625" customWidth="1"/>
    <col min="2" max="16" width="12.6640625" customWidth="1"/>
    <col min="18" max="26" width="12.6640625" customWidth="1"/>
    <col min="28" max="33" width="12.6640625" customWidth="1"/>
    <col min="35" max="38" width="12.6640625" customWidth="1"/>
  </cols>
  <sheetData>
    <row r="1" spans="1:4" x14ac:dyDescent="0.3">
      <c r="A1" s="43" t="s">
        <v>188</v>
      </c>
      <c r="B1" s="43"/>
      <c r="C1" s="43"/>
      <c r="D1" s="43"/>
    </row>
    <row r="2" spans="1:4" x14ac:dyDescent="0.3">
      <c r="A2" s="36"/>
      <c r="B2" s="37" t="s">
        <v>186</v>
      </c>
      <c r="C2" s="37" t="s">
        <v>212</v>
      </c>
      <c r="D2" s="37" t="s">
        <v>214</v>
      </c>
    </row>
    <row r="3" spans="1:4" x14ac:dyDescent="0.3">
      <c r="A3" s="38" t="s">
        <v>8</v>
      </c>
      <c r="B3" s="39">
        <v>-1006.4941347953354</v>
      </c>
      <c r="C3" s="39">
        <v>-821.1941347953325</v>
      </c>
      <c r="D3" s="39">
        <v>-698.79413479533832</v>
      </c>
    </row>
    <row r="4" spans="1:4" x14ac:dyDescent="0.3">
      <c r="A4" s="40" t="s">
        <v>82</v>
      </c>
      <c r="B4" s="41">
        <v>-289.70507383282802</v>
      </c>
      <c r="C4" s="41">
        <v>-318.70507383282802</v>
      </c>
      <c r="D4" s="41">
        <v>-318.70507383282802</v>
      </c>
    </row>
    <row r="5" spans="1:4" x14ac:dyDescent="0.3">
      <c r="A5" s="40" t="s">
        <v>127</v>
      </c>
      <c r="B5" s="41">
        <v>-63.488000000000284</v>
      </c>
      <c r="C5" s="41">
        <v>43.511999999999716</v>
      </c>
      <c r="D5" s="41">
        <v>64.511999999999716</v>
      </c>
    </row>
    <row r="6" spans="1:4" x14ac:dyDescent="0.3">
      <c r="A6" s="40" t="s">
        <v>83</v>
      </c>
      <c r="B6" s="41">
        <v>-406.54399999999987</v>
      </c>
      <c r="C6" s="41">
        <v>-360.54399999999987</v>
      </c>
      <c r="D6" s="41">
        <v>-360.54399999999987</v>
      </c>
    </row>
    <row r="7" spans="1:4" x14ac:dyDescent="0.3">
      <c r="A7" s="40" t="s">
        <v>4</v>
      </c>
      <c r="B7" s="41">
        <v>-84.305718996616633</v>
      </c>
      <c r="C7" s="41">
        <v>16.994281003386277</v>
      </c>
      <c r="D7" s="41">
        <v>20.394281003384094</v>
      </c>
    </row>
    <row r="8" spans="1:4" x14ac:dyDescent="0.3">
      <c r="A8" s="40" t="s">
        <v>84</v>
      </c>
      <c r="B8" s="41">
        <v>-78.540000000000873</v>
      </c>
      <c r="C8" s="41">
        <v>-37.540000000000873</v>
      </c>
      <c r="D8" s="41">
        <v>18.459999999999127</v>
      </c>
    </row>
    <row r="9" spans="1:4" x14ac:dyDescent="0.3">
      <c r="A9" s="40" t="s">
        <v>85</v>
      </c>
      <c r="B9" s="41">
        <v>-26.891999999999825</v>
      </c>
      <c r="C9" s="41">
        <v>-66.891999999999825</v>
      </c>
      <c r="D9" s="41">
        <v>-24.891999999999825</v>
      </c>
    </row>
    <row r="10" spans="1:4" x14ac:dyDescent="0.3">
      <c r="A10" s="40" t="s">
        <v>146</v>
      </c>
      <c r="B10" s="41">
        <v>4.7700000000000031</v>
      </c>
      <c r="C10" s="41">
        <v>1.7700000000000031</v>
      </c>
      <c r="D10" s="41">
        <v>1.7700000000000031</v>
      </c>
    </row>
    <row r="11" spans="1:4" x14ac:dyDescent="0.3">
      <c r="A11" s="40" t="s">
        <v>147</v>
      </c>
      <c r="B11" s="41">
        <v>-3.1670000000000016</v>
      </c>
      <c r="C11" s="41">
        <v>-1.1670000000000016</v>
      </c>
      <c r="D11" s="41">
        <v>-1.1670000000000016</v>
      </c>
    </row>
    <row r="12" spans="1:4" x14ac:dyDescent="0.3">
      <c r="A12" s="40" t="s">
        <v>148</v>
      </c>
      <c r="B12" s="41">
        <v>-58.622341965882697</v>
      </c>
      <c r="C12" s="41">
        <v>-98.622341965882697</v>
      </c>
      <c r="D12" s="41">
        <v>-98.622341965882697</v>
      </c>
    </row>
    <row r="13" spans="1:4" x14ac:dyDescent="0.3">
      <c r="A13" s="38" t="s">
        <v>86</v>
      </c>
      <c r="B13" s="39">
        <v>218.53040188397927</v>
      </c>
      <c r="C13" s="39">
        <v>308.91089179786059</v>
      </c>
      <c r="D13" s="39">
        <v>181.15485398564761</v>
      </c>
    </row>
    <row r="14" spans="1:4" x14ac:dyDescent="0.3">
      <c r="A14" s="40" t="s">
        <v>87</v>
      </c>
      <c r="B14" s="41">
        <v>-5.2988898107786895</v>
      </c>
      <c r="C14" s="41">
        <v>75.500414419594165</v>
      </c>
      <c r="D14" s="41">
        <v>75.500414419594165</v>
      </c>
    </row>
    <row r="15" spans="1:4" x14ac:dyDescent="0.3">
      <c r="A15" s="40" t="s">
        <v>88</v>
      </c>
      <c r="B15" s="41">
        <v>61.139764330091111</v>
      </c>
      <c r="C15" s="41">
        <v>50.161032834533444</v>
      </c>
      <c r="D15" s="41">
        <v>51.196701834533542</v>
      </c>
    </row>
    <row r="16" spans="1:4" x14ac:dyDescent="0.3">
      <c r="A16" s="40" t="s">
        <v>89</v>
      </c>
      <c r="B16" s="41">
        <v>-1.9940235005660156</v>
      </c>
      <c r="C16" s="41">
        <v>-3.089999999999975</v>
      </c>
      <c r="D16" s="41">
        <v>-3.089999999999975</v>
      </c>
    </row>
    <row r="17" spans="1:4" x14ac:dyDescent="0.3">
      <c r="A17" s="40" t="s">
        <v>90</v>
      </c>
      <c r="B17" s="41">
        <v>9.3062925711231106</v>
      </c>
      <c r="C17" s="41">
        <v>7.026284909047618</v>
      </c>
      <c r="D17" s="41">
        <v>7.026284909047618</v>
      </c>
    </row>
    <row r="18" spans="1:4" x14ac:dyDescent="0.3">
      <c r="A18" s="40" t="s">
        <v>91</v>
      </c>
      <c r="B18" s="41">
        <v>245.06723738942037</v>
      </c>
      <c r="C18" s="41">
        <v>267.50216355748114</v>
      </c>
      <c r="D18" s="41">
        <v>138.71045674526772</v>
      </c>
    </row>
    <row r="19" spans="1:4" x14ac:dyDescent="0.3">
      <c r="A19" s="40" t="s">
        <v>92</v>
      </c>
      <c r="B19" s="41">
        <v>-0.48300000000000409</v>
      </c>
      <c r="C19" s="41">
        <v>-0.48300000000000409</v>
      </c>
      <c r="D19" s="41">
        <v>-0.48300000000000409</v>
      </c>
    </row>
    <row r="20" spans="1:4" x14ac:dyDescent="0.3">
      <c r="A20" s="40" t="s">
        <v>93</v>
      </c>
      <c r="B20" s="41">
        <v>-4.0090160000000026</v>
      </c>
      <c r="C20" s="41">
        <v>-1.9578429999999969</v>
      </c>
      <c r="D20" s="41">
        <v>-1.9578429999999969</v>
      </c>
    </row>
    <row r="21" spans="1:4" x14ac:dyDescent="0.3">
      <c r="A21" s="40" t="s">
        <v>155</v>
      </c>
      <c r="B21" s="41">
        <v>-76.670942286625802</v>
      </c>
      <c r="C21" s="41">
        <v>-75.746925500678429</v>
      </c>
      <c r="D21" s="41">
        <v>-75.746925500678458</v>
      </c>
    </row>
    <row r="22" spans="1:4" x14ac:dyDescent="0.3">
      <c r="A22" s="40" t="s">
        <v>156</v>
      </c>
      <c r="B22" s="41">
        <v>-16.50976980868495</v>
      </c>
      <c r="C22" s="41">
        <v>-20.181306422117544</v>
      </c>
      <c r="D22" s="41">
        <v>-20.18130642211753</v>
      </c>
    </row>
    <row r="23" spans="1:4" x14ac:dyDescent="0.3">
      <c r="A23" s="40" t="s">
        <v>157</v>
      </c>
      <c r="B23" s="41">
        <v>7.9827489999999557</v>
      </c>
      <c r="C23" s="41">
        <v>10.180070999999998</v>
      </c>
      <c r="D23" s="41">
        <v>10.180070999999998</v>
      </c>
    </row>
    <row r="24" spans="1:4" x14ac:dyDescent="0.3">
      <c r="A24" s="38" t="s">
        <v>94</v>
      </c>
      <c r="B24" s="39">
        <v>381.18138745513716</v>
      </c>
      <c r="C24" s="39">
        <v>341.71685778654864</v>
      </c>
      <c r="D24" s="39">
        <v>345.87161402654965</v>
      </c>
    </row>
    <row r="25" spans="1:4" x14ac:dyDescent="0.3">
      <c r="A25" s="40" t="s">
        <v>95</v>
      </c>
      <c r="B25" s="41">
        <v>224.3681088186222</v>
      </c>
      <c r="C25" s="41">
        <v>201.71403859063867</v>
      </c>
      <c r="D25" s="41">
        <v>201.71403859063867</v>
      </c>
    </row>
    <row r="26" spans="1:4" x14ac:dyDescent="0.3">
      <c r="A26" s="40" t="s">
        <v>96</v>
      </c>
      <c r="B26" s="41">
        <v>156.81327863651723</v>
      </c>
      <c r="C26" s="41">
        <v>140.00281919591043</v>
      </c>
      <c r="D26" s="41">
        <v>144.15757543591053</v>
      </c>
    </row>
    <row r="27" spans="1:4" x14ac:dyDescent="0.3">
      <c r="A27" s="38" t="s">
        <v>97</v>
      </c>
      <c r="B27" s="39">
        <v>-69.71409440479033</v>
      </c>
      <c r="C27" s="39">
        <v>-76.91607256662769</v>
      </c>
      <c r="D27" s="39">
        <v>-61.043461824095402</v>
      </c>
    </row>
    <row r="28" spans="1:4" x14ac:dyDescent="0.3">
      <c r="A28" s="40" t="s">
        <v>98</v>
      </c>
      <c r="B28" s="41">
        <v>1.8555269999999382</v>
      </c>
      <c r="C28" s="41">
        <v>1.8555269999999382</v>
      </c>
      <c r="D28" s="41">
        <v>1.8555269999999382</v>
      </c>
    </row>
    <row r="29" spans="1:4" x14ac:dyDescent="0.3">
      <c r="A29" s="40" t="s">
        <v>99</v>
      </c>
      <c r="B29" s="41">
        <v>-205.61814348523637</v>
      </c>
      <c r="C29" s="41">
        <v>-205.61814348523637</v>
      </c>
      <c r="D29" s="41">
        <v>-203.92263220610391</v>
      </c>
    </row>
    <row r="30" spans="1:4" x14ac:dyDescent="0.3">
      <c r="A30" s="40" t="s">
        <v>100</v>
      </c>
      <c r="B30" s="41">
        <v>257.60000000000002</v>
      </c>
      <c r="C30" s="41">
        <v>257.60000000000002</v>
      </c>
      <c r="D30" s="41">
        <v>257.60000000000002</v>
      </c>
    </row>
    <row r="31" spans="1:4" x14ac:dyDescent="0.3">
      <c r="A31" s="40" t="s">
        <v>101</v>
      </c>
      <c r="B31" s="41">
        <v>-123.55147791955389</v>
      </c>
      <c r="C31" s="41">
        <v>-130.75345608139119</v>
      </c>
      <c r="D31" s="41">
        <v>-116.57635661799154</v>
      </c>
    </row>
    <row r="32" spans="1:4" x14ac:dyDescent="0.3">
      <c r="A32" s="38" t="s">
        <v>102</v>
      </c>
      <c r="B32" s="39">
        <v>931.70801002957887</v>
      </c>
      <c r="C32" s="39">
        <v>995.24799707535931</v>
      </c>
      <c r="D32" s="39">
        <v>638.97343669671682</v>
      </c>
    </row>
    <row r="33" spans="1:4" x14ac:dyDescent="0.3">
      <c r="A33" s="40" t="s">
        <v>103</v>
      </c>
      <c r="B33" s="41">
        <v>332.92441300000002</v>
      </c>
      <c r="C33" s="41">
        <v>332.92441300000002</v>
      </c>
      <c r="D33" s="41">
        <v>332.92441300000002</v>
      </c>
    </row>
    <row r="34" spans="1:4" x14ac:dyDescent="0.3">
      <c r="A34" s="40" t="s">
        <v>104</v>
      </c>
      <c r="B34" s="41">
        <v>-62.125610148771557</v>
      </c>
      <c r="C34" s="41">
        <v>-26.695168106521123</v>
      </c>
      <c r="D34" s="41">
        <v>-27.717180016168641</v>
      </c>
    </row>
    <row r="35" spans="1:4" x14ac:dyDescent="0.3">
      <c r="A35" s="40" t="s">
        <v>105</v>
      </c>
      <c r="B35" s="41">
        <v>-92.30523284896617</v>
      </c>
      <c r="C35" s="41">
        <v>-87.987598858760975</v>
      </c>
      <c r="D35" s="41">
        <v>-279.13806688896648</v>
      </c>
    </row>
    <row r="36" spans="1:4" x14ac:dyDescent="0.3">
      <c r="A36" s="40" t="s">
        <v>106</v>
      </c>
      <c r="B36" s="41">
        <v>58.542511347600339</v>
      </c>
      <c r="C36" s="41">
        <v>94.00378028357477</v>
      </c>
      <c r="D36" s="41">
        <v>-15.332630455309072</v>
      </c>
    </row>
    <row r="37" spans="1:4" x14ac:dyDescent="0.3">
      <c r="A37" s="40" t="s">
        <v>107</v>
      </c>
      <c r="B37" s="41">
        <v>-8.6899999999986903</v>
      </c>
      <c r="C37" s="41">
        <v>-9.0839999999984684</v>
      </c>
      <c r="D37" s="41">
        <v>-10.31899999999905</v>
      </c>
    </row>
    <row r="38" spans="1:4" x14ac:dyDescent="0.3">
      <c r="A38" s="40" t="s">
        <v>149</v>
      </c>
      <c r="B38" s="41">
        <v>301.36661022813951</v>
      </c>
      <c r="C38" s="41">
        <v>242.71784843543446</v>
      </c>
      <c r="D38" s="41">
        <v>254.77386960329295</v>
      </c>
    </row>
    <row r="39" spans="1:4" x14ac:dyDescent="0.3">
      <c r="A39" s="40" t="s">
        <v>153</v>
      </c>
      <c r="B39" s="41">
        <v>0</v>
      </c>
      <c r="C39" s="41">
        <v>0</v>
      </c>
      <c r="D39" s="41">
        <v>0</v>
      </c>
    </row>
    <row r="40" spans="1:4" x14ac:dyDescent="0.3">
      <c r="A40" s="40" t="s">
        <v>108</v>
      </c>
      <c r="B40" s="41">
        <v>429.97268354001494</v>
      </c>
      <c r="C40" s="41">
        <v>479.05204741763669</v>
      </c>
      <c r="D40" s="41">
        <v>429.21358154906488</v>
      </c>
    </row>
    <row r="41" spans="1:4" x14ac:dyDescent="0.3">
      <c r="A41" s="40" t="s">
        <v>150</v>
      </c>
      <c r="B41" s="41">
        <v>360.35660505419946</v>
      </c>
      <c r="C41" s="41">
        <v>362.49824475094147</v>
      </c>
      <c r="D41" s="41">
        <v>346.3940197517461</v>
      </c>
    </row>
    <row r="42" spans="1:4" x14ac:dyDescent="0.3">
      <c r="A42" s="40" t="s">
        <v>151</v>
      </c>
      <c r="B42" s="41">
        <v>-588.00856126384826</v>
      </c>
      <c r="C42" s="41">
        <v>-591.85281626036749</v>
      </c>
      <c r="D42" s="41">
        <v>-591.85281626036738</v>
      </c>
    </row>
    <row r="43" spans="1:4" x14ac:dyDescent="0.3">
      <c r="A43" s="40" t="s">
        <v>152</v>
      </c>
      <c r="B43" s="41">
        <v>199.67459112121009</v>
      </c>
      <c r="C43" s="41">
        <v>199.67124641342176</v>
      </c>
      <c r="D43" s="41">
        <v>200.02724641342175</v>
      </c>
    </row>
    <row r="44" spans="1:4" x14ac:dyDescent="0.3">
      <c r="A44" s="38" t="s">
        <v>109</v>
      </c>
      <c r="B44" s="39">
        <v>60.282222344468209</v>
      </c>
      <c r="C44" s="39">
        <v>21.289580151271366</v>
      </c>
      <c r="D44" s="39">
        <v>114.22903734568717</v>
      </c>
    </row>
    <row r="45" spans="1:4" x14ac:dyDescent="0.3">
      <c r="A45" s="40" t="s">
        <v>110</v>
      </c>
      <c r="B45" s="41">
        <v>61.50425307225396</v>
      </c>
      <c r="C45" s="41">
        <v>8.4075191032552539</v>
      </c>
      <c r="D45" s="41">
        <v>77.602990467212294</v>
      </c>
    </row>
    <row r="46" spans="1:4" x14ac:dyDescent="0.3">
      <c r="A46" s="40" t="s">
        <v>111</v>
      </c>
      <c r="B46" s="41">
        <v>-1.2220307277859774</v>
      </c>
      <c r="C46" s="41">
        <v>12.882061048016567</v>
      </c>
      <c r="D46" s="41">
        <v>36.626046878474881</v>
      </c>
    </row>
    <row r="47" spans="1:4" x14ac:dyDescent="0.3">
      <c r="A47" s="38" t="s">
        <v>112</v>
      </c>
      <c r="B47" s="39">
        <v>-362.14354945163723</v>
      </c>
      <c r="C47" s="39">
        <v>-200.1464183384378</v>
      </c>
      <c r="D47" s="39">
        <v>15.923744383182566</v>
      </c>
    </row>
    <row r="48" spans="1:4" x14ac:dyDescent="0.3">
      <c r="A48" s="40" t="s">
        <v>113</v>
      </c>
      <c r="B48" s="41">
        <v>-171.85552800000005</v>
      </c>
      <c r="C48" s="41">
        <v>-124.40752799999973</v>
      </c>
      <c r="D48" s="41">
        <v>-74.407527999999729</v>
      </c>
    </row>
    <row r="49" spans="1:4" x14ac:dyDescent="0.3">
      <c r="A49" s="40" t="s">
        <v>114</v>
      </c>
      <c r="B49" s="41">
        <v>-25</v>
      </c>
      <c r="C49" s="41">
        <v>-25</v>
      </c>
      <c r="D49" s="41">
        <v>-25</v>
      </c>
    </row>
    <row r="50" spans="1:4" x14ac:dyDescent="0.3">
      <c r="A50" s="40" t="s">
        <v>115</v>
      </c>
      <c r="B50" s="41">
        <v>-283.63548810478301</v>
      </c>
      <c r="C50" s="41">
        <v>-206.9722611205913</v>
      </c>
      <c r="D50" s="41">
        <v>-96.59806651424654</v>
      </c>
    </row>
    <row r="51" spans="1:4" x14ac:dyDescent="0.3">
      <c r="A51" s="40" t="s">
        <v>128</v>
      </c>
      <c r="B51" s="41">
        <v>228.15255109669644</v>
      </c>
      <c r="C51" s="41">
        <v>261.21063573287171</v>
      </c>
      <c r="D51" s="41">
        <v>239.03809815950919</v>
      </c>
    </row>
    <row r="52" spans="1:4" x14ac:dyDescent="0.3">
      <c r="A52" s="40" t="s">
        <v>125</v>
      </c>
      <c r="B52" s="41">
        <v>-109.80508444355206</v>
      </c>
      <c r="C52" s="41">
        <v>-104.9772649507205</v>
      </c>
      <c r="D52" s="41">
        <v>-27.108759262083481</v>
      </c>
    </row>
    <row r="53" spans="1:4" x14ac:dyDescent="0.3">
      <c r="A53" s="38" t="s">
        <v>116</v>
      </c>
      <c r="B53" s="39">
        <v>-331.17282738991389</v>
      </c>
      <c r="C53" s="39">
        <v>-505.97730596717088</v>
      </c>
      <c r="D53" s="39">
        <v>-472.63979186057577</v>
      </c>
    </row>
    <row r="54" spans="1:4" x14ac:dyDescent="0.3">
      <c r="A54" s="40" t="s">
        <v>117</v>
      </c>
      <c r="B54" s="41">
        <v>48.30834775733129</v>
      </c>
      <c r="C54" s="41">
        <v>67.662457642442632</v>
      </c>
      <c r="D54" s="41">
        <v>-42.02610057034417</v>
      </c>
    </row>
    <row r="55" spans="1:4" x14ac:dyDescent="0.3">
      <c r="A55" s="40" t="s">
        <v>118</v>
      </c>
      <c r="B55" s="41">
        <v>57.297021525247459</v>
      </c>
      <c r="C55" s="41">
        <v>73.374266812932774</v>
      </c>
      <c r="D55" s="41">
        <v>36.931265361984174</v>
      </c>
    </row>
    <row r="56" spans="1:4" x14ac:dyDescent="0.3">
      <c r="A56" s="40" t="s">
        <v>119</v>
      </c>
      <c r="B56" s="41">
        <v>116.1929688845667</v>
      </c>
      <c r="C56" s="41">
        <v>131.13500661525842</v>
      </c>
      <c r="D56" s="41">
        <v>117.09327608220822</v>
      </c>
    </row>
    <row r="57" spans="1:4" x14ac:dyDescent="0.3">
      <c r="A57" s="40" t="s">
        <v>120</v>
      </c>
      <c r="B57" s="41">
        <v>36.695626584953061</v>
      </c>
      <c r="C57" s="41">
        <v>7.9294454990853183</v>
      </c>
      <c r="D57" s="41">
        <v>-25.179885318218282</v>
      </c>
    </row>
    <row r="58" spans="1:4" x14ac:dyDescent="0.3">
      <c r="A58" s="40" t="s">
        <v>154</v>
      </c>
      <c r="B58" s="41">
        <v>-17.39370028607372</v>
      </c>
      <c r="C58" s="41">
        <v>-71.530571058237399</v>
      </c>
      <c r="D58" s="41">
        <v>-86.668820490163014</v>
      </c>
    </row>
    <row r="59" spans="1:4" x14ac:dyDescent="0.3">
      <c r="A59" s="40" t="s">
        <v>121</v>
      </c>
      <c r="B59" s="41">
        <v>9.0399152350575775</v>
      </c>
      <c r="C59" s="41">
        <v>-44.73294205667812</v>
      </c>
      <c r="D59" s="41">
        <v>125.47294699169151</v>
      </c>
    </row>
    <row r="60" spans="1:4" x14ac:dyDescent="0.3">
      <c r="A60" s="40" t="s">
        <v>6</v>
      </c>
      <c r="B60" s="41">
        <v>-39.221147650439462</v>
      </c>
      <c r="C60" s="41">
        <v>-81.508908736122038</v>
      </c>
      <c r="D60" s="41">
        <v>-81.438842058422409</v>
      </c>
    </row>
    <row r="61" spans="1:4" x14ac:dyDescent="0.3">
      <c r="A61" s="40" t="s">
        <v>129</v>
      </c>
      <c r="B61" s="41">
        <v>53.673351576938828</v>
      </c>
      <c r="C61" s="41">
        <v>70.89756526975755</v>
      </c>
      <c r="D61" s="41">
        <v>82.746033344125166</v>
      </c>
    </row>
    <row r="62" spans="1:4" x14ac:dyDescent="0.3">
      <c r="A62" s="40" t="s">
        <v>130</v>
      </c>
      <c r="B62" s="41">
        <v>7.7359406629817897</v>
      </c>
      <c r="C62" s="41">
        <v>16.077731285779464</v>
      </c>
      <c r="D62" s="41">
        <v>10.703506138461904</v>
      </c>
    </row>
    <row r="63" spans="1:4" x14ac:dyDescent="0.3">
      <c r="A63" s="40" t="s">
        <v>131</v>
      </c>
      <c r="B63" s="41">
        <v>-7.6994367752844974</v>
      </c>
      <c r="C63" s="41">
        <v>4.1722330225897446</v>
      </c>
      <c r="D63" s="41">
        <v>3.909221498252557</v>
      </c>
    </row>
    <row r="64" spans="1:4" x14ac:dyDescent="0.3">
      <c r="A64" s="40" t="s">
        <v>132</v>
      </c>
      <c r="B64" s="41">
        <v>25.189640862307414</v>
      </c>
      <c r="C64" s="41">
        <v>38.862342169791383</v>
      </c>
      <c r="D64" s="41">
        <v>49.346393203363739</v>
      </c>
    </row>
    <row r="65" spans="1:4" x14ac:dyDescent="0.3">
      <c r="A65" s="40" t="s">
        <v>133</v>
      </c>
      <c r="B65" s="41">
        <v>6.2368857320049216</v>
      </c>
      <c r="C65" s="41">
        <v>0.14814873200491263</v>
      </c>
      <c r="D65" s="41">
        <v>-3.020243983955595E-2</v>
      </c>
    </row>
    <row r="66" spans="1:4" x14ac:dyDescent="0.3">
      <c r="A66" s="40" t="s">
        <v>134</v>
      </c>
      <c r="B66" s="41">
        <v>0.81335399999999947</v>
      </c>
      <c r="C66" s="41">
        <v>1.3581719999999988</v>
      </c>
      <c r="D66" s="41">
        <v>1.3581719999999988</v>
      </c>
    </row>
    <row r="67" spans="1:4" x14ac:dyDescent="0.3">
      <c r="A67" s="40" t="s">
        <v>135</v>
      </c>
      <c r="B67" s="41">
        <v>-6.3044544213998535</v>
      </c>
      <c r="C67" s="41">
        <v>-51.066927421399853</v>
      </c>
      <c r="D67" s="41">
        <v>-48.028773771019345</v>
      </c>
    </row>
    <row r="68" spans="1:4" x14ac:dyDescent="0.3">
      <c r="A68" s="40" t="s">
        <v>136</v>
      </c>
      <c r="B68" s="41">
        <v>-1.3103541415124673</v>
      </c>
      <c r="C68" s="41">
        <v>2.2178398584875305</v>
      </c>
      <c r="D68" s="41">
        <v>1.8412824264288212</v>
      </c>
    </row>
    <row r="69" spans="1:4" x14ac:dyDescent="0.3">
      <c r="A69" s="40" t="s">
        <v>5</v>
      </c>
      <c r="B69" s="41">
        <v>-744.05711361302315</v>
      </c>
      <c r="C69" s="41">
        <v>-744.07425173106424</v>
      </c>
      <c r="D69" s="41">
        <v>-744.07425173106424</v>
      </c>
    </row>
    <row r="70" spans="1:4" x14ac:dyDescent="0.3">
      <c r="A70" s="40" t="s">
        <v>137</v>
      </c>
      <c r="B70" s="41">
        <v>88.891295570192369</v>
      </c>
      <c r="C70" s="41">
        <v>29.481268230615832</v>
      </c>
      <c r="D70" s="41">
        <v>44.009132292639016</v>
      </c>
    </row>
    <row r="71" spans="1:4" x14ac:dyDescent="0.3">
      <c r="A71" s="40" t="s">
        <v>122</v>
      </c>
      <c r="B71" s="41">
        <v>34.739031106237803</v>
      </c>
      <c r="C71" s="41">
        <v>43.619817897584994</v>
      </c>
      <c r="D71" s="41">
        <v>81.395855179340131</v>
      </c>
    </row>
    <row r="72" spans="1:4" x14ac:dyDescent="0.3">
      <c r="A72" s="38" t="s">
        <v>161</v>
      </c>
      <c r="B72" s="39">
        <v>0</v>
      </c>
      <c r="C72" s="39">
        <v>0</v>
      </c>
      <c r="D72" s="39">
        <v>0</v>
      </c>
    </row>
    <row r="73" spans="1:4" x14ac:dyDescent="0.3">
      <c r="A73" s="38" t="s">
        <v>162</v>
      </c>
      <c r="B73" s="39">
        <v>-136.67218000000003</v>
      </c>
      <c r="C73" s="39">
        <v>-136.67218000000003</v>
      </c>
      <c r="D73" s="39">
        <v>-136.67218000000003</v>
      </c>
    </row>
    <row r="74" spans="1:4" x14ac:dyDescent="0.3">
      <c r="A74" s="38" t="s">
        <v>123</v>
      </c>
      <c r="B74" s="39">
        <v>18.077828152137954</v>
      </c>
      <c r="C74" s="39">
        <v>24.143594743258291</v>
      </c>
      <c r="D74" s="39">
        <v>45.028739824392687</v>
      </c>
    </row>
    <row r="75" spans="1:4" x14ac:dyDescent="0.3">
      <c r="A75" s="36" t="s">
        <v>124</v>
      </c>
      <c r="B75" s="42">
        <v>-296.41693617637338</v>
      </c>
      <c r="C75" s="42">
        <v>-49.597190113271608</v>
      </c>
      <c r="D75" s="42">
        <v>-27.968142217835521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4C45-0B24-42B7-91CE-506A3AB7D1C0}">
  <sheetPr>
    <tabColor rgb="FF13B5EA"/>
  </sheetPr>
  <dimension ref="A1:H77"/>
  <sheetViews>
    <sheetView showGridLines="0" zoomScaleNormal="100" workbookViewId="0"/>
  </sheetViews>
  <sheetFormatPr defaultRowHeight="14.4" x14ac:dyDescent="0.3"/>
  <cols>
    <col min="1" max="1" width="40.6640625" customWidth="1"/>
    <col min="2" max="16" width="12.6640625" customWidth="1"/>
    <col min="18" max="26" width="12.6640625" customWidth="1"/>
    <col min="28" max="33" width="12.6640625" customWidth="1"/>
    <col min="35" max="38" width="12.6640625" customWidth="1"/>
  </cols>
  <sheetData>
    <row r="1" spans="1:8" x14ac:dyDescent="0.3">
      <c r="A1" s="43" t="s">
        <v>189</v>
      </c>
      <c r="B1" s="43"/>
      <c r="C1" s="43"/>
      <c r="D1" s="43"/>
      <c r="E1" s="44"/>
      <c r="F1" s="44"/>
      <c r="G1" s="44"/>
      <c r="H1" s="44"/>
    </row>
    <row r="2" spans="1:8" x14ac:dyDescent="0.3">
      <c r="A2" s="36"/>
      <c r="B2" s="37" t="s">
        <v>186</v>
      </c>
      <c r="C2" s="37" t="s">
        <v>212</v>
      </c>
      <c r="D2" s="37" t="s">
        <v>214</v>
      </c>
    </row>
    <row r="3" spans="1:8" x14ac:dyDescent="0.3">
      <c r="A3" s="38" t="s">
        <v>8</v>
      </c>
      <c r="B3" s="39">
        <v>-1006.4941347953354</v>
      </c>
      <c r="C3" s="39">
        <v>-821.1941347953325</v>
      </c>
      <c r="D3" s="39">
        <v>-698.79413479533832</v>
      </c>
    </row>
    <row r="4" spans="1:8" x14ac:dyDescent="0.3">
      <c r="A4" s="40" t="s">
        <v>82</v>
      </c>
      <c r="B4" s="41">
        <v>-289.70507383282802</v>
      </c>
      <c r="C4" s="41">
        <v>-318.70507383282802</v>
      </c>
      <c r="D4" s="41">
        <v>-318.70507383282802</v>
      </c>
    </row>
    <row r="5" spans="1:8" x14ac:dyDescent="0.3">
      <c r="A5" s="40" t="s">
        <v>127</v>
      </c>
      <c r="B5" s="41">
        <v>-63.488000000000284</v>
      </c>
      <c r="C5" s="41">
        <v>43.511999999999716</v>
      </c>
      <c r="D5" s="41">
        <v>64.511999999999716</v>
      </c>
    </row>
    <row r="6" spans="1:8" x14ac:dyDescent="0.3">
      <c r="A6" s="40" t="s">
        <v>83</v>
      </c>
      <c r="B6" s="41">
        <v>-406.54399999999987</v>
      </c>
      <c r="C6" s="41">
        <v>-360.54399999999987</v>
      </c>
      <c r="D6" s="41">
        <v>-360.54399999999987</v>
      </c>
    </row>
    <row r="7" spans="1:8" x14ac:dyDescent="0.3">
      <c r="A7" s="40" t="s">
        <v>4</v>
      </c>
      <c r="B7" s="41">
        <v>-84.305718996616633</v>
      </c>
      <c r="C7" s="41">
        <v>16.994281003386277</v>
      </c>
      <c r="D7" s="41">
        <v>20.394281003384094</v>
      </c>
    </row>
    <row r="8" spans="1:8" x14ac:dyDescent="0.3">
      <c r="A8" s="40" t="s">
        <v>84</v>
      </c>
      <c r="B8" s="41">
        <v>-78.540000000000873</v>
      </c>
      <c r="C8" s="41">
        <v>-37.540000000000873</v>
      </c>
      <c r="D8" s="41">
        <v>18.459999999999127</v>
      </c>
    </row>
    <row r="9" spans="1:8" x14ac:dyDescent="0.3">
      <c r="A9" s="40" t="s">
        <v>85</v>
      </c>
      <c r="B9" s="41">
        <v>-26.891999999999825</v>
      </c>
      <c r="C9" s="41">
        <v>-66.891999999999825</v>
      </c>
      <c r="D9" s="41">
        <v>-24.891999999999825</v>
      </c>
    </row>
    <row r="10" spans="1:8" x14ac:dyDescent="0.3">
      <c r="A10" s="40" t="s">
        <v>146</v>
      </c>
      <c r="B10" s="41">
        <v>4.7700000000000031</v>
      </c>
      <c r="C10" s="41">
        <v>1.7700000000000031</v>
      </c>
      <c r="D10" s="41">
        <v>1.7700000000000031</v>
      </c>
    </row>
    <row r="11" spans="1:8" x14ac:dyDescent="0.3">
      <c r="A11" s="40" t="s">
        <v>147</v>
      </c>
      <c r="B11" s="41">
        <v>-3.1670000000000016</v>
      </c>
      <c r="C11" s="41">
        <v>-1.1670000000000016</v>
      </c>
      <c r="D11" s="41">
        <v>-1.1670000000000016</v>
      </c>
    </row>
    <row r="12" spans="1:8" x14ac:dyDescent="0.3">
      <c r="A12" s="40" t="s">
        <v>148</v>
      </c>
      <c r="B12" s="41">
        <v>-58.622341965882697</v>
      </c>
      <c r="C12" s="41">
        <v>-98.622341965882697</v>
      </c>
      <c r="D12" s="41">
        <v>-98.622341965882697</v>
      </c>
    </row>
    <row r="13" spans="1:8" x14ac:dyDescent="0.3">
      <c r="A13" s="38" t="s">
        <v>86</v>
      </c>
      <c r="B13" s="39">
        <v>204.8504540448439</v>
      </c>
      <c r="C13" s="39">
        <v>298.10694300025762</v>
      </c>
      <c r="D13" s="39">
        <v>115.6705898055493</v>
      </c>
    </row>
    <row r="14" spans="1:8" x14ac:dyDescent="0.3">
      <c r="A14" s="40" t="s">
        <v>87</v>
      </c>
      <c r="B14" s="41">
        <v>-5.2988898107786895</v>
      </c>
      <c r="C14" s="41">
        <v>75.500414419594165</v>
      </c>
      <c r="D14" s="41">
        <v>75.500414419594165</v>
      </c>
    </row>
    <row r="15" spans="1:8" x14ac:dyDescent="0.3">
      <c r="A15" s="40" t="s">
        <v>88</v>
      </c>
      <c r="B15" s="41">
        <v>61.139764330091111</v>
      </c>
      <c r="C15" s="41">
        <v>50.161032834533444</v>
      </c>
      <c r="D15" s="41">
        <v>51.196701834533542</v>
      </c>
    </row>
    <row r="16" spans="1:8" x14ac:dyDescent="0.3">
      <c r="A16" s="40" t="s">
        <v>89</v>
      </c>
      <c r="B16" s="41">
        <v>-1.9940235005660156</v>
      </c>
      <c r="C16" s="41">
        <v>-3.089999999999975</v>
      </c>
      <c r="D16" s="41">
        <v>-3.089999999999975</v>
      </c>
    </row>
    <row r="17" spans="1:4" x14ac:dyDescent="0.3">
      <c r="A17" s="40" t="s">
        <v>90</v>
      </c>
      <c r="B17" s="41">
        <v>9.3062925711231106</v>
      </c>
      <c r="C17" s="41">
        <v>7.026284909047618</v>
      </c>
      <c r="D17" s="41">
        <v>7.026284909047618</v>
      </c>
    </row>
    <row r="18" spans="1:4" x14ac:dyDescent="0.3">
      <c r="A18" s="40" t="s">
        <v>91</v>
      </c>
      <c r="B18" s="41">
        <v>231.38728955028546</v>
      </c>
      <c r="C18" s="41">
        <v>256.69821475987771</v>
      </c>
      <c r="D18" s="41">
        <v>73.226192565169072</v>
      </c>
    </row>
    <row r="19" spans="1:4" x14ac:dyDescent="0.3">
      <c r="A19" s="40" t="s">
        <v>92</v>
      </c>
      <c r="B19" s="41">
        <v>-0.48300000000000409</v>
      </c>
      <c r="C19" s="41">
        <v>-0.48300000000000409</v>
      </c>
      <c r="D19" s="41">
        <v>-0.48300000000000409</v>
      </c>
    </row>
    <row r="20" spans="1:4" x14ac:dyDescent="0.3">
      <c r="A20" s="40" t="s">
        <v>93</v>
      </c>
      <c r="B20" s="41">
        <v>-4.0090160000000026</v>
      </c>
      <c r="C20" s="41">
        <v>-1.9578429999999969</v>
      </c>
      <c r="D20" s="41">
        <v>-1.9578429999999969</v>
      </c>
    </row>
    <row r="21" spans="1:4" x14ac:dyDescent="0.3">
      <c r="A21" s="40" t="s">
        <v>155</v>
      </c>
      <c r="B21" s="41">
        <v>-76.670942286625802</v>
      </c>
      <c r="C21" s="41">
        <v>-75.746925500678429</v>
      </c>
      <c r="D21" s="41">
        <v>-75.746925500678458</v>
      </c>
    </row>
    <row r="22" spans="1:4" x14ac:dyDescent="0.3">
      <c r="A22" s="40" t="s">
        <v>156</v>
      </c>
      <c r="B22" s="41">
        <v>-16.50976980868495</v>
      </c>
      <c r="C22" s="41">
        <v>-20.181306422117544</v>
      </c>
      <c r="D22" s="41">
        <v>-20.18130642211753</v>
      </c>
    </row>
    <row r="23" spans="1:4" x14ac:dyDescent="0.3">
      <c r="A23" s="40" t="s">
        <v>157</v>
      </c>
      <c r="B23" s="41">
        <v>7.9827489999999557</v>
      </c>
      <c r="C23" s="41">
        <v>10.180070999999998</v>
      </c>
      <c r="D23" s="41">
        <v>10.180070999999998</v>
      </c>
    </row>
    <row r="24" spans="1:4" x14ac:dyDescent="0.3">
      <c r="A24" s="38" t="s">
        <v>94</v>
      </c>
      <c r="B24" s="39">
        <v>381.18138745513716</v>
      </c>
      <c r="C24" s="39">
        <v>341.71685778654864</v>
      </c>
      <c r="D24" s="39">
        <v>345.87161402654965</v>
      </c>
    </row>
    <row r="25" spans="1:4" x14ac:dyDescent="0.3">
      <c r="A25" s="40" t="s">
        <v>95</v>
      </c>
      <c r="B25" s="41">
        <v>224.3681088186222</v>
      </c>
      <c r="C25" s="41">
        <v>201.71403859063867</v>
      </c>
      <c r="D25" s="41">
        <v>201.71403859063867</v>
      </c>
    </row>
    <row r="26" spans="1:4" x14ac:dyDescent="0.3">
      <c r="A26" s="40" t="s">
        <v>96</v>
      </c>
      <c r="B26" s="41">
        <v>156.81327863651723</v>
      </c>
      <c r="C26" s="41">
        <v>140.00281919591043</v>
      </c>
      <c r="D26" s="41">
        <v>144.15757543591053</v>
      </c>
    </row>
    <row r="27" spans="1:4" x14ac:dyDescent="0.3">
      <c r="A27" s="38" t="s">
        <v>97</v>
      </c>
      <c r="B27" s="39">
        <v>-69.71409440479033</v>
      </c>
      <c r="C27" s="39">
        <v>-76.91607256662769</v>
      </c>
      <c r="D27" s="39">
        <v>-61.043461824095402</v>
      </c>
    </row>
    <row r="28" spans="1:4" x14ac:dyDescent="0.3">
      <c r="A28" s="40" t="s">
        <v>98</v>
      </c>
      <c r="B28" s="41">
        <v>1.8555269999999382</v>
      </c>
      <c r="C28" s="41">
        <v>1.8555269999999382</v>
      </c>
      <c r="D28" s="41">
        <v>1.8555269999999382</v>
      </c>
    </row>
    <row r="29" spans="1:4" x14ac:dyDescent="0.3">
      <c r="A29" s="40" t="s">
        <v>99</v>
      </c>
      <c r="B29" s="41">
        <v>-205.61814348523637</v>
      </c>
      <c r="C29" s="41">
        <v>-205.61814348523637</v>
      </c>
      <c r="D29" s="41">
        <v>-203.92263220610391</v>
      </c>
    </row>
    <row r="30" spans="1:4" x14ac:dyDescent="0.3">
      <c r="A30" s="40" t="s">
        <v>100</v>
      </c>
      <c r="B30" s="41">
        <v>257.60000000000002</v>
      </c>
      <c r="C30" s="41">
        <v>257.60000000000002</v>
      </c>
      <c r="D30" s="41">
        <v>257.60000000000002</v>
      </c>
    </row>
    <row r="31" spans="1:4" x14ac:dyDescent="0.3">
      <c r="A31" s="40" t="s">
        <v>101</v>
      </c>
      <c r="B31" s="41">
        <v>-123.55147791955389</v>
      </c>
      <c r="C31" s="41">
        <v>-130.75345608139119</v>
      </c>
      <c r="D31" s="41">
        <v>-116.57635661799154</v>
      </c>
    </row>
    <row r="32" spans="1:4" x14ac:dyDescent="0.3">
      <c r="A32" s="38" t="s">
        <v>102</v>
      </c>
      <c r="B32" s="39">
        <v>573.12227926071864</v>
      </c>
      <c r="C32" s="39">
        <v>695.31102809920594</v>
      </c>
      <c r="D32" s="39">
        <v>392.99935748975622</v>
      </c>
    </row>
    <row r="33" spans="1:4" x14ac:dyDescent="0.3">
      <c r="A33" s="40" t="s">
        <v>103</v>
      </c>
      <c r="B33" s="41">
        <v>332.92441300000002</v>
      </c>
      <c r="C33" s="41">
        <v>332.92441300000002</v>
      </c>
      <c r="D33" s="41">
        <v>332.92441300000002</v>
      </c>
    </row>
    <row r="34" spans="1:4" x14ac:dyDescent="0.3">
      <c r="A34" s="40" t="s">
        <v>104</v>
      </c>
      <c r="B34" s="41">
        <v>-57.693610148771768</v>
      </c>
      <c r="C34" s="41">
        <v>-22.263168106521334</v>
      </c>
      <c r="D34" s="41">
        <v>-23.285180016168852</v>
      </c>
    </row>
    <row r="35" spans="1:4" x14ac:dyDescent="0.3">
      <c r="A35" s="40" t="s">
        <v>105</v>
      </c>
      <c r="B35" s="41">
        <v>-92.30523284896617</v>
      </c>
      <c r="C35" s="41">
        <v>-87.987598858760975</v>
      </c>
      <c r="D35" s="41">
        <v>-279.13806688896648</v>
      </c>
    </row>
    <row r="36" spans="1:4" x14ac:dyDescent="0.3">
      <c r="A36" s="40" t="s">
        <v>106</v>
      </c>
      <c r="B36" s="41">
        <v>1.3233908068750679</v>
      </c>
      <c r="C36" s="41">
        <v>36.784659742849499</v>
      </c>
      <c r="D36" s="41">
        <v>-6.5328400589780813</v>
      </c>
    </row>
    <row r="37" spans="1:4" x14ac:dyDescent="0.3">
      <c r="A37" s="40" t="s">
        <v>107</v>
      </c>
      <c r="B37" s="41">
        <v>-8.6899999999986903</v>
      </c>
      <c r="C37" s="41">
        <v>-9.0839999999984684</v>
      </c>
      <c r="D37" s="41">
        <v>-10.31899999999905</v>
      </c>
    </row>
    <row r="38" spans="1:4" x14ac:dyDescent="0.3">
      <c r="A38" s="40" t="s">
        <v>149</v>
      </c>
      <c r="B38" s="41">
        <v>0</v>
      </c>
      <c r="C38" s="41">
        <v>0</v>
      </c>
      <c r="D38" s="41">
        <v>0</v>
      </c>
    </row>
    <row r="39" spans="1:4" x14ac:dyDescent="0.3">
      <c r="A39" s="40" t="s">
        <v>153</v>
      </c>
      <c r="B39" s="41">
        <v>0</v>
      </c>
      <c r="C39" s="41">
        <v>0</v>
      </c>
      <c r="D39" s="41">
        <v>0</v>
      </c>
    </row>
    <row r="40" spans="1:4" x14ac:dyDescent="0.3">
      <c r="A40" s="40" t="s">
        <v>108</v>
      </c>
      <c r="B40" s="41">
        <v>425.54068354001583</v>
      </c>
      <c r="C40" s="41">
        <v>474.6200474176394</v>
      </c>
      <c r="D40" s="41">
        <v>424.78158154906578</v>
      </c>
    </row>
    <row r="41" spans="1:4" x14ac:dyDescent="0.3">
      <c r="A41" s="40" t="s">
        <v>150</v>
      </c>
      <c r="B41" s="41">
        <v>360.35660505419924</v>
      </c>
      <c r="C41" s="41">
        <v>362.49824475094101</v>
      </c>
      <c r="D41" s="41">
        <v>346.39401975174565</v>
      </c>
    </row>
    <row r="42" spans="1:4" x14ac:dyDescent="0.3">
      <c r="A42" s="40" t="s">
        <v>151</v>
      </c>
      <c r="B42" s="41">
        <v>-588.00856126384826</v>
      </c>
      <c r="C42" s="41">
        <v>-591.85281626036749</v>
      </c>
      <c r="D42" s="41">
        <v>-591.85281626036738</v>
      </c>
    </row>
    <row r="43" spans="1:4" x14ac:dyDescent="0.3">
      <c r="A43" s="40" t="s">
        <v>152</v>
      </c>
      <c r="B43" s="41">
        <v>199.67459112121009</v>
      </c>
      <c r="C43" s="41">
        <v>199.67124641342176</v>
      </c>
      <c r="D43" s="41">
        <v>200.02724641342175</v>
      </c>
    </row>
    <row r="44" spans="1:4" x14ac:dyDescent="0.3">
      <c r="A44" s="38" t="s">
        <v>109</v>
      </c>
      <c r="B44" s="39">
        <v>-132.38534412760418</v>
      </c>
      <c r="C44" s="39">
        <v>-167.00971622767065</v>
      </c>
      <c r="D44" s="39">
        <v>-62.016644785529024</v>
      </c>
    </row>
    <row r="45" spans="1:4" x14ac:dyDescent="0.3">
      <c r="A45" s="40" t="s">
        <v>110</v>
      </c>
      <c r="B45" s="41">
        <v>-195.0389816456609</v>
      </c>
      <c r="C45" s="41">
        <v>-231.9092895215299</v>
      </c>
      <c r="D45" s="41">
        <v>-150.65779698971437</v>
      </c>
    </row>
    <row r="46" spans="1:4" x14ac:dyDescent="0.3">
      <c r="A46" s="40" t="s">
        <v>111</v>
      </c>
      <c r="B46" s="41">
        <v>62.653637518056939</v>
      </c>
      <c r="C46" s="41">
        <v>64.899573293859248</v>
      </c>
      <c r="D46" s="41">
        <v>88.641152204185801</v>
      </c>
    </row>
    <row r="47" spans="1:4" x14ac:dyDescent="0.3">
      <c r="A47" s="38" t="s">
        <v>112</v>
      </c>
      <c r="B47" s="39">
        <v>-332.77122779783713</v>
      </c>
      <c r="C47" s="39">
        <v>-297.65797304310945</v>
      </c>
      <c r="D47" s="39">
        <v>-81.166634857861936</v>
      </c>
    </row>
    <row r="48" spans="1:4" x14ac:dyDescent="0.3">
      <c r="A48" s="40" t="s">
        <v>113</v>
      </c>
      <c r="B48" s="41">
        <v>-171.85552800000005</v>
      </c>
      <c r="C48" s="41">
        <v>-124.40752799999973</v>
      </c>
      <c r="D48" s="41">
        <v>-74.407527999999729</v>
      </c>
    </row>
    <row r="49" spans="1:4" x14ac:dyDescent="0.3">
      <c r="A49" s="40" t="s">
        <v>114</v>
      </c>
      <c r="B49" s="41">
        <v>-25</v>
      </c>
      <c r="C49" s="41">
        <v>-25</v>
      </c>
      <c r="D49" s="41">
        <v>-25</v>
      </c>
    </row>
    <row r="50" spans="1:4" x14ac:dyDescent="0.3">
      <c r="A50" s="40" t="s">
        <v>115</v>
      </c>
      <c r="B50" s="41">
        <v>-275.44017824877972</v>
      </c>
      <c r="C50" s="41">
        <v>-310.11144982140047</v>
      </c>
      <c r="D50" s="41">
        <v>-199.74117453740089</v>
      </c>
    </row>
    <row r="51" spans="1:4" x14ac:dyDescent="0.3">
      <c r="A51" s="40" t="s">
        <v>128</v>
      </c>
      <c r="B51" s="41">
        <v>228.15255109669644</v>
      </c>
      <c r="C51" s="41">
        <v>261.21063573287171</v>
      </c>
      <c r="D51" s="41">
        <v>239.03809815950919</v>
      </c>
    </row>
    <row r="52" spans="1:4" x14ac:dyDescent="0.3">
      <c r="A52" s="40" t="s">
        <v>125</v>
      </c>
      <c r="B52" s="41">
        <v>-88.628072645752525</v>
      </c>
      <c r="C52" s="41">
        <v>-99.349630954580448</v>
      </c>
      <c r="D52" s="41">
        <v>-21.056030479970673</v>
      </c>
    </row>
    <row r="53" spans="1:4" x14ac:dyDescent="0.3">
      <c r="A53" s="38" t="s">
        <v>116</v>
      </c>
      <c r="B53" s="39">
        <v>202.70392362765142</v>
      </c>
      <c r="C53" s="39">
        <v>90.768711520628131</v>
      </c>
      <c r="D53" s="39">
        <v>112.34938054159556</v>
      </c>
    </row>
    <row r="54" spans="1:4" x14ac:dyDescent="0.3">
      <c r="A54" s="40" t="s">
        <v>117</v>
      </c>
      <c r="B54" s="41">
        <v>46.87388451021107</v>
      </c>
      <c r="C54" s="41">
        <v>66.805244547270149</v>
      </c>
      <c r="D54" s="41">
        <v>-42.883313665516653</v>
      </c>
    </row>
    <row r="55" spans="1:4" x14ac:dyDescent="0.3">
      <c r="A55" s="40" t="s">
        <v>118</v>
      </c>
      <c r="B55" s="41">
        <v>41.343391282657876</v>
      </c>
      <c r="C55" s="41">
        <v>57.953826812933244</v>
      </c>
      <c r="D55" s="41">
        <v>21.510825361984757</v>
      </c>
    </row>
    <row r="56" spans="1:4" x14ac:dyDescent="0.3">
      <c r="A56" s="40" t="s">
        <v>119</v>
      </c>
      <c r="B56" s="41">
        <v>97.72545157814352</v>
      </c>
      <c r="C56" s="41">
        <v>113.14851361525848</v>
      </c>
      <c r="D56" s="41">
        <v>99.106783082208267</v>
      </c>
    </row>
    <row r="57" spans="1:4" x14ac:dyDescent="0.3">
      <c r="A57" s="40" t="s">
        <v>120</v>
      </c>
      <c r="B57" s="41">
        <v>19.171735237058272</v>
      </c>
      <c r="C57" s="41">
        <v>7.7659953368748802</v>
      </c>
      <c r="D57" s="41">
        <v>-25.343335480428721</v>
      </c>
    </row>
    <row r="58" spans="1:4" x14ac:dyDescent="0.3">
      <c r="A58" s="40" t="s">
        <v>154</v>
      </c>
      <c r="B58" s="41">
        <v>-10.558181765890879</v>
      </c>
      <c r="C58" s="41">
        <v>-65.363866999999971</v>
      </c>
      <c r="D58" s="41">
        <v>-80.502121362543676</v>
      </c>
    </row>
    <row r="59" spans="1:4" x14ac:dyDescent="0.3">
      <c r="A59" s="40" t="s">
        <v>121</v>
      </c>
      <c r="B59" s="41">
        <v>-61.528002802150695</v>
      </c>
      <c r="C59" s="41">
        <v>-86.025922093886265</v>
      </c>
      <c r="D59" s="41">
        <v>84.126197267004045</v>
      </c>
    </row>
    <row r="60" spans="1:4" x14ac:dyDescent="0.3">
      <c r="A60" s="40" t="s">
        <v>6</v>
      </c>
      <c r="B60" s="41">
        <v>-1.7547959143173841</v>
      </c>
      <c r="C60" s="41">
        <v>-38.092576999999977</v>
      </c>
      <c r="D60" s="41">
        <v>-38.092576999999977</v>
      </c>
    </row>
    <row r="61" spans="1:4" x14ac:dyDescent="0.3">
      <c r="A61" s="40" t="s">
        <v>129</v>
      </c>
      <c r="B61" s="41">
        <v>27.693885265128415</v>
      </c>
      <c r="C61" s="41">
        <v>46.760350955963986</v>
      </c>
      <c r="D61" s="41">
        <v>58.58173566433868</v>
      </c>
    </row>
    <row r="62" spans="1:4" x14ac:dyDescent="0.3">
      <c r="A62" s="40" t="s">
        <v>130</v>
      </c>
      <c r="B62" s="41">
        <v>26.521809662981781</v>
      </c>
      <c r="C62" s="41">
        <v>47.988927285779454</v>
      </c>
      <c r="D62" s="41">
        <v>42.614702138461894</v>
      </c>
    </row>
    <row r="63" spans="1:4" x14ac:dyDescent="0.3">
      <c r="A63" s="40" t="s">
        <v>131</v>
      </c>
      <c r="B63" s="41">
        <v>-10.573466775284516</v>
      </c>
      <c r="C63" s="41">
        <v>1.2978310225897474</v>
      </c>
      <c r="D63" s="41">
        <v>1.0348194982525456</v>
      </c>
    </row>
    <row r="64" spans="1:4" x14ac:dyDescent="0.3">
      <c r="A64" s="40" t="s">
        <v>132</v>
      </c>
      <c r="B64" s="41">
        <v>13.232145270375959</v>
      </c>
      <c r="C64" s="41">
        <v>13.558355997202371</v>
      </c>
      <c r="D64" s="41">
        <v>13.558355997202369</v>
      </c>
    </row>
    <row r="65" spans="1:4" x14ac:dyDescent="0.3">
      <c r="A65" s="40" t="s">
        <v>133</v>
      </c>
      <c r="B65" s="41">
        <v>10.761465999999999</v>
      </c>
      <c r="C65" s="41">
        <v>5.4555089999999922</v>
      </c>
      <c r="D65" s="41">
        <v>5.275997056861641</v>
      </c>
    </row>
    <row r="66" spans="1:4" x14ac:dyDescent="0.3">
      <c r="A66" s="40" t="s">
        <v>134</v>
      </c>
      <c r="B66" s="41">
        <v>0.81335399999999947</v>
      </c>
      <c r="C66" s="41">
        <v>1.3581719999999988</v>
      </c>
      <c r="D66" s="41">
        <v>1.3581719999999988</v>
      </c>
    </row>
    <row r="67" spans="1:4" x14ac:dyDescent="0.3">
      <c r="A67" s="40" t="s">
        <v>135</v>
      </c>
      <c r="B67" s="41">
        <v>-6.3000430000000165</v>
      </c>
      <c r="C67" s="41">
        <v>-51.062516000000016</v>
      </c>
      <c r="D67" s="41">
        <v>-48.028514449038738</v>
      </c>
    </row>
    <row r="68" spans="1:4" x14ac:dyDescent="0.3">
      <c r="A68" s="40" t="s">
        <v>136</v>
      </c>
      <c r="B68" s="41">
        <v>-1.3095269999999983</v>
      </c>
      <c r="C68" s="41">
        <v>2.2186669999999999</v>
      </c>
      <c r="D68" s="41">
        <v>1.8413310493001833</v>
      </c>
    </row>
    <row r="69" spans="1:4" x14ac:dyDescent="0.3">
      <c r="A69" s="40" t="s">
        <v>5</v>
      </c>
      <c r="B69" s="41">
        <v>5.9428863869768804</v>
      </c>
      <c r="C69" s="41">
        <v>5.9257482689357666</v>
      </c>
      <c r="D69" s="41">
        <v>5.9257482689357666</v>
      </c>
    </row>
    <row r="70" spans="1:4" x14ac:dyDescent="0.3">
      <c r="A70" s="40" t="s">
        <v>137</v>
      </c>
      <c r="B70" s="41">
        <v>60.124275817313588</v>
      </c>
      <c r="C70" s="41">
        <v>-14.005975674211811</v>
      </c>
      <c r="D70" s="41">
        <v>0.52188838781137292</v>
      </c>
    </row>
    <row r="71" spans="1:4" x14ac:dyDescent="0.3">
      <c r="A71" s="40" t="s">
        <v>122</v>
      </c>
      <c r="B71" s="41">
        <v>-55.476344125552259</v>
      </c>
      <c r="C71" s="41">
        <v>-24.917572554080948</v>
      </c>
      <c r="D71" s="41">
        <v>11.742686726762315</v>
      </c>
    </row>
    <row r="72" spans="1:4" x14ac:dyDescent="0.3">
      <c r="A72" s="38" t="s">
        <v>161</v>
      </c>
      <c r="B72" s="39">
        <v>0</v>
      </c>
      <c r="C72" s="39">
        <v>0</v>
      </c>
      <c r="D72" s="39">
        <v>0</v>
      </c>
    </row>
    <row r="73" spans="1:4" x14ac:dyDescent="0.3">
      <c r="A73" s="38" t="s">
        <v>162</v>
      </c>
      <c r="B73" s="39">
        <v>-136.67218000000003</v>
      </c>
      <c r="C73" s="39">
        <v>-136.67218000000003</v>
      </c>
      <c r="D73" s="39">
        <v>-136.67218000000003</v>
      </c>
    </row>
    <row r="74" spans="1:4" x14ac:dyDescent="0.3">
      <c r="A74" s="38" t="s">
        <v>123</v>
      </c>
      <c r="B74" s="39">
        <v>19.762000560844172</v>
      </c>
      <c r="C74" s="39">
        <v>23.949346112836793</v>
      </c>
      <c r="D74" s="39">
        <v>44.833972181542777</v>
      </c>
    </row>
    <row r="75" spans="1:4" x14ac:dyDescent="0.3">
      <c r="A75" s="36" t="s">
        <v>124</v>
      </c>
      <c r="B75" s="42">
        <v>-296.4169361763752</v>
      </c>
      <c r="C75" s="42">
        <v>-49.597190113267061</v>
      </c>
      <c r="D75" s="42">
        <v>-27.96814221783643</v>
      </c>
    </row>
    <row r="76" spans="1:4" x14ac:dyDescent="0.3">
      <c r="A76" t="s">
        <v>158</v>
      </c>
    </row>
    <row r="77" spans="1:4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1FB2-74A7-477A-8D0A-17A50DA895BD}">
  <sheetPr>
    <tabColor rgb="FF13B5EA"/>
  </sheetPr>
  <dimension ref="A1:H76"/>
  <sheetViews>
    <sheetView showGridLines="0" zoomScaleNormal="100" workbookViewId="0"/>
  </sheetViews>
  <sheetFormatPr defaultRowHeight="14.4" x14ac:dyDescent="0.3"/>
  <cols>
    <col min="1" max="1" width="51.5546875" customWidth="1"/>
    <col min="2" max="16" width="12.6640625" customWidth="1"/>
    <col min="18" max="26" width="12.6640625" customWidth="1"/>
    <col min="28" max="33" width="12.6640625" customWidth="1"/>
    <col min="35" max="38" width="12.6640625" customWidth="1"/>
  </cols>
  <sheetData>
    <row r="1" spans="1:8" x14ac:dyDescent="0.3">
      <c r="A1" s="43" t="s">
        <v>204</v>
      </c>
      <c r="B1" s="43"/>
      <c r="C1" s="43"/>
      <c r="D1" s="43"/>
      <c r="E1" s="44"/>
      <c r="F1" s="44"/>
      <c r="G1" s="44"/>
      <c r="H1" s="44"/>
    </row>
    <row r="2" spans="1:8" x14ac:dyDescent="0.3">
      <c r="A2" s="36"/>
      <c r="B2" s="37" t="s">
        <v>186</v>
      </c>
      <c r="C2" s="37" t="s">
        <v>212</v>
      </c>
      <c r="D2" s="37" t="s">
        <v>214</v>
      </c>
    </row>
    <row r="3" spans="1:8" x14ac:dyDescent="0.3">
      <c r="A3" s="52" t="s">
        <v>190</v>
      </c>
      <c r="B3" s="54">
        <v>66678.524195040198</v>
      </c>
      <c r="C3" s="54">
        <v>66762.087455397355</v>
      </c>
      <c r="D3" s="54">
        <v>66918.153435744345</v>
      </c>
    </row>
    <row r="4" spans="1:8" x14ac:dyDescent="0.3">
      <c r="A4" s="51" t="s">
        <v>191</v>
      </c>
      <c r="B4" s="41">
        <v>3103.2567759118142</v>
      </c>
      <c r="C4" s="41">
        <v>3103.2567759118142</v>
      </c>
      <c r="D4" s="41">
        <v>3103.2567759118142</v>
      </c>
    </row>
    <row r="5" spans="1:8" x14ac:dyDescent="0.3">
      <c r="A5" s="51" t="s">
        <v>192</v>
      </c>
      <c r="B5" s="41">
        <v>444.11464913541272</v>
      </c>
      <c r="C5" s="41">
        <v>444.11464913541272</v>
      </c>
      <c r="D5" s="41">
        <v>442.41913785628026</v>
      </c>
    </row>
    <row r="6" spans="1:8" x14ac:dyDescent="0.3">
      <c r="A6" s="51" t="s">
        <v>193</v>
      </c>
      <c r="B6" s="41">
        <v>2085.2364889254486</v>
      </c>
      <c r="C6" s="41">
        <v>2090.9487381881004</v>
      </c>
      <c r="D6" s="41">
        <v>2094.1355579480164</v>
      </c>
    </row>
    <row r="7" spans="1:8" x14ac:dyDescent="0.3">
      <c r="A7" s="51" t="s">
        <v>194</v>
      </c>
      <c r="B7" s="41">
        <v>4.9040969716733667</v>
      </c>
      <c r="C7" s="41">
        <v>4.9040969716733667</v>
      </c>
      <c r="D7" s="41">
        <v>4.9040969716733667</v>
      </c>
    </row>
    <row r="8" spans="1:8" x14ac:dyDescent="0.3">
      <c r="A8" s="51" t="s">
        <v>195</v>
      </c>
      <c r="B8" s="41">
        <v>0</v>
      </c>
      <c r="C8" s="41">
        <v>0</v>
      </c>
      <c r="D8" s="41">
        <v>0</v>
      </c>
    </row>
    <row r="9" spans="1:8" x14ac:dyDescent="0.3">
      <c r="A9" s="52" t="s">
        <v>196</v>
      </c>
      <c r="B9" s="54">
        <f>B3-B4-B5-B6-B7-B8</f>
        <v>61041.012184095845</v>
      </c>
      <c r="C9" s="54">
        <f>C3-C4-C5-C6-C7-C8</f>
        <v>61118.863195190352</v>
      </c>
      <c r="D9" s="54">
        <f>D3-D4-D5-D6-D7-D8</f>
        <v>61273.437867056557</v>
      </c>
    </row>
    <row r="10" spans="1:8" x14ac:dyDescent="0.3">
      <c r="A10" s="51" t="s">
        <v>197</v>
      </c>
      <c r="B10" s="41">
        <v>1713.703126327415</v>
      </c>
      <c r="C10" s="41">
        <v>1838.8479480009391</v>
      </c>
      <c r="D10" s="41">
        <v>1838.8479480009401</v>
      </c>
    </row>
    <row r="11" spans="1:8" x14ac:dyDescent="0.3">
      <c r="A11" s="51"/>
      <c r="B11" s="41"/>
      <c r="C11" s="41"/>
      <c r="D11" s="41"/>
    </row>
    <row r="12" spans="1:8" x14ac:dyDescent="0.3">
      <c r="A12" s="58" t="s">
        <v>205</v>
      </c>
      <c r="B12" s="55">
        <v>61143.359188172501</v>
      </c>
      <c r="C12" s="55">
        <v>61143.359188172501</v>
      </c>
      <c r="D12" s="55">
        <v>61143.359188172501</v>
      </c>
    </row>
    <row r="13" spans="1:8" x14ac:dyDescent="0.3">
      <c r="A13" s="51" t="s">
        <v>198</v>
      </c>
      <c r="B13" s="41">
        <v>1809.0355394551525</v>
      </c>
      <c r="C13" s="41">
        <v>1809.0355394551525</v>
      </c>
      <c r="D13" s="41">
        <v>1809.0355394551525</v>
      </c>
    </row>
    <row r="14" spans="1:8" x14ac:dyDescent="0.3">
      <c r="A14" s="51"/>
      <c r="B14" s="41"/>
      <c r="C14" s="41"/>
      <c r="D14" s="41"/>
    </row>
    <row r="15" spans="1:8" x14ac:dyDescent="0.3">
      <c r="A15" s="52" t="s">
        <v>199</v>
      </c>
      <c r="B15" s="54">
        <f>B9-B10+B13</f>
        <v>61136.344597223579</v>
      </c>
      <c r="C15" s="54">
        <f>C9-C10+C13</f>
        <v>61089.050786644562</v>
      </c>
      <c r="D15" s="54">
        <f>D9-D10+D13</f>
        <v>61243.625458510767</v>
      </c>
    </row>
    <row r="16" spans="1:8" x14ac:dyDescent="0.3">
      <c r="A16" s="59" t="s">
        <v>206</v>
      </c>
      <c r="B16" s="56">
        <f>B15-B12</f>
        <v>-7.0145909489219775</v>
      </c>
      <c r="C16" s="56">
        <f>C15-C12</f>
        <v>-54.308401527938258</v>
      </c>
      <c r="D16" s="56">
        <f>D15-D12</f>
        <v>100.26627033826662</v>
      </c>
    </row>
    <row r="17" spans="1:4" x14ac:dyDescent="0.3">
      <c r="A17" s="51"/>
      <c r="B17" s="41"/>
      <c r="C17" s="41"/>
      <c r="D17" s="41"/>
    </row>
    <row r="18" spans="1:4" x14ac:dyDescent="0.3">
      <c r="A18" s="58" t="s">
        <v>207</v>
      </c>
      <c r="B18" s="57">
        <v>3.8494451594725254E-2</v>
      </c>
      <c r="C18" s="57">
        <v>3.8494451594725254E-2</v>
      </c>
      <c r="D18" s="57">
        <v>3.8494451594725254E-2</v>
      </c>
    </row>
    <row r="19" spans="1:4" x14ac:dyDescent="0.3">
      <c r="A19" s="52" t="s">
        <v>200</v>
      </c>
      <c r="B19" s="57">
        <v>2.970385951225496E-2</v>
      </c>
      <c r="C19" s="57">
        <v>2.9373578527309041E-2</v>
      </c>
      <c r="D19" s="57">
        <v>3.7466885966356722E-2</v>
      </c>
    </row>
    <row r="20" spans="1:4" x14ac:dyDescent="0.3">
      <c r="A20" s="51"/>
      <c r="B20" s="41"/>
      <c r="C20" s="41"/>
      <c r="D20" s="41"/>
    </row>
    <row r="21" spans="1:4" x14ac:dyDescent="0.3">
      <c r="A21" s="58" t="s">
        <v>208</v>
      </c>
      <c r="B21" s="54">
        <v>61547.490011152368</v>
      </c>
      <c r="C21" s="54">
        <v>61644.120017186549</v>
      </c>
      <c r="D21" s="54">
        <v>61332.305231946091</v>
      </c>
    </row>
    <row r="22" spans="1:4" x14ac:dyDescent="0.3">
      <c r="A22" s="52" t="s">
        <v>201</v>
      </c>
      <c r="B22" s="54">
        <f>B9</f>
        <v>61041.012184095845</v>
      </c>
      <c r="C22" s="54">
        <f>C9</f>
        <v>61118.863195190352</v>
      </c>
      <c r="D22" s="54">
        <f>D9</f>
        <v>61273.437867056557</v>
      </c>
    </row>
    <row r="23" spans="1:4" x14ac:dyDescent="0.3">
      <c r="A23" s="59" t="s">
        <v>209</v>
      </c>
      <c r="B23" s="39">
        <f>B22-B21</f>
        <v>-506.47782705652207</v>
      </c>
      <c r="C23" s="39">
        <f>C22-C21</f>
        <v>-525.25682199619769</v>
      </c>
      <c r="D23" s="39">
        <f>D22-D21</f>
        <v>-58.867364889534656</v>
      </c>
    </row>
    <row r="24" spans="1:4" x14ac:dyDescent="0.3">
      <c r="A24" s="40"/>
      <c r="B24" s="41"/>
      <c r="C24" s="41"/>
      <c r="D24" s="41"/>
    </row>
    <row r="25" spans="1:4" x14ac:dyDescent="0.3">
      <c r="A25" t="s">
        <v>202</v>
      </c>
      <c r="B25" s="41"/>
      <c r="C25" s="41"/>
      <c r="D25" s="41"/>
    </row>
    <row r="26" spans="1:4" x14ac:dyDescent="0.3">
      <c r="A26" s="53" t="s">
        <v>203</v>
      </c>
      <c r="B26" s="39"/>
      <c r="C26" s="39"/>
      <c r="D26" s="39"/>
    </row>
    <row r="27" spans="1:4" x14ac:dyDescent="0.3">
      <c r="A27" s="40"/>
      <c r="B27" s="41"/>
      <c r="C27" s="41"/>
      <c r="D27" s="41"/>
    </row>
    <row r="28" spans="1:4" x14ac:dyDescent="0.3">
      <c r="A28" s="53"/>
      <c r="B28" s="41"/>
      <c r="C28" s="41"/>
      <c r="D28" s="41"/>
    </row>
    <row r="29" spans="1:4" x14ac:dyDescent="0.3">
      <c r="A29" s="40"/>
      <c r="B29" s="41"/>
      <c r="C29" s="41"/>
      <c r="D29" s="41"/>
    </row>
    <row r="70" spans="1:4" x14ac:dyDescent="0.3">
      <c r="A70" s="40"/>
      <c r="B70" s="41"/>
      <c r="C70" s="41"/>
      <c r="D70" s="41"/>
    </row>
    <row r="71" spans="1:4" x14ac:dyDescent="0.3">
      <c r="A71" s="38"/>
      <c r="B71" s="39"/>
      <c r="C71" s="39"/>
      <c r="D71" s="39"/>
    </row>
    <row r="72" spans="1:4" x14ac:dyDescent="0.3">
      <c r="A72" s="38"/>
      <c r="B72" s="39"/>
      <c r="C72" s="39"/>
      <c r="D72" s="39"/>
    </row>
    <row r="73" spans="1:4" x14ac:dyDescent="0.3">
      <c r="A73" s="38"/>
      <c r="B73" s="39"/>
      <c r="C73" s="39"/>
      <c r="D73" s="39"/>
    </row>
    <row r="74" spans="1:4" x14ac:dyDescent="0.3">
      <c r="A74" s="36"/>
      <c r="B74" s="42"/>
      <c r="C74" s="42"/>
      <c r="D74" s="42"/>
    </row>
    <row r="76" spans="1:4" x14ac:dyDescent="0.3">
      <c r="A76" s="38"/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0bd8a-abf5-4496-9b56-aba63058f6b7" xsi:nil="true"/>
    <lcf76f155ced4ddcb4097134ff3c332f xmlns="9d76330f-e8f1-434f-b6cd-d02727bbea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4" ma:contentTypeDescription="Umožňuje vytvoriť nový dokument." ma:contentTypeScope="" ma:versionID="ce8f16343b328731eece95816959b782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743cdb91053cfe76aebb0ffffe1297db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30defc02-63cd-467e-841e-d3ca21a4e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5769d0-20cc-435c-8c24-8a4b6a412120}" ma:internalName="TaxCatchAll" ma:showField="CatchAllData" ma:web="ca90bd8a-abf5-4496-9b56-aba63058f6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purl.org/dc/elements/1.1/"/>
    <ds:schemaRef ds:uri="http://purl.org/dc/terms/"/>
    <ds:schemaRef ds:uri="http://purl.org/dc/dcmitype/"/>
    <ds:schemaRef ds:uri="9d76330f-e8f1-434f-b6cd-d02727bbea5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a90bd8a-abf5-4496-9b56-aba63058f6b7"/>
  </ds:schemaRefs>
</ds:datastoreItem>
</file>

<file path=customXml/itemProps3.xml><?xml version="1.0" encoding="utf-8"?>
<ds:datastoreItem xmlns:ds="http://schemas.openxmlformats.org/officeDocument/2006/customXml" ds:itemID="{8D5986FE-1A71-4550-A939-2A131E595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2024_bilancia</vt:lpstr>
      <vt:lpstr>2024_vplyvy</vt:lpstr>
      <vt:lpstr>2024_vplyvy_konsolidovane</vt:lpstr>
      <vt:lpstr>2025_bilancia</vt:lpstr>
      <vt:lpstr>2025_vplyvy</vt:lpstr>
      <vt:lpstr>2025_vplyvy_konsolidovane</vt:lpstr>
      <vt:lpstr>2025_vydavkove_limity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2025-03-28T07:23:06Z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