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Q:\Fiskal\semafor\__web\2025_01\"/>
    </mc:Choice>
  </mc:AlternateContent>
  <xr:revisionPtr revIDLastSave="0" documentId="8_{2BDED544-78CE-47B2-BA99-278D22D8990E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_bilancia" sheetId="9" r:id="rId1"/>
    <sheet name="2024_vplyvy" sheetId="10" r:id="rId2"/>
    <sheet name="2024_vplyvy_konsolidovane" sheetId="11" r:id="rId3"/>
    <sheet name="2025_bilancia" sheetId="12" r:id="rId4"/>
    <sheet name="2025_vplyvy" sheetId="13" r:id="rId5"/>
    <sheet name="2025_vplyvy_konsolidovane" sheetId="14" r:id="rId6"/>
    <sheet name="2025_vydavkove_limity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6" l="1"/>
  <c r="B23" i="16" l="1"/>
  <c r="B22" i="16"/>
  <c r="B16" i="16"/>
  <c r="B9" i="16"/>
  <c r="I48" i="12" l="1"/>
  <c r="G48" i="12"/>
  <c r="G49" i="12" s="1"/>
  <c r="F48" i="12"/>
  <c r="F49" i="12" s="1"/>
  <c r="D48" i="12"/>
  <c r="D49" i="12" s="1"/>
  <c r="I9" i="12"/>
  <c r="I10" i="12" s="1"/>
  <c r="G9" i="12"/>
  <c r="G94" i="12" s="1"/>
  <c r="F9" i="12"/>
  <c r="F10" i="12" s="1"/>
  <c r="D9" i="12"/>
  <c r="D94" i="12" l="1"/>
  <c r="D1" i="12" s="1"/>
  <c r="D2" i="12" s="1"/>
  <c r="I94" i="12"/>
  <c r="I1" i="12" s="1"/>
  <c r="G1" i="12"/>
  <c r="G95" i="12"/>
  <c r="I49" i="12"/>
  <c r="D10" i="12"/>
  <c r="F94" i="12"/>
  <c r="G10" i="12"/>
  <c r="D95" i="12" l="1"/>
  <c r="I95" i="12"/>
  <c r="G2" i="12"/>
  <c r="G3" i="12"/>
  <c r="G4" i="12"/>
  <c r="F95" i="12"/>
  <c r="F1" i="12"/>
  <c r="I2" i="12"/>
  <c r="I3" i="12"/>
  <c r="F2" i="12" l="1"/>
  <c r="F3" i="12"/>
  <c r="U48" i="9" l="1"/>
  <c r="U49" i="9" s="1"/>
  <c r="U9" i="9"/>
  <c r="U10" i="9" s="1"/>
  <c r="T48" i="9"/>
  <c r="T49" i="9" s="1"/>
  <c r="T9" i="9"/>
  <c r="S48" i="9"/>
  <c r="S49" i="9" s="1"/>
  <c r="S9" i="9"/>
  <c r="S10" i="9" s="1"/>
  <c r="R48" i="9"/>
  <c r="R49" i="9" s="1"/>
  <c r="R9" i="9"/>
  <c r="R10" i="9" s="1"/>
  <c r="Q48" i="9"/>
  <c r="Q49" i="9" s="1"/>
  <c r="Q9" i="9"/>
  <c r="P48" i="9"/>
  <c r="P49" i="9" s="1"/>
  <c r="P9" i="9"/>
  <c r="P10" i="9" s="1"/>
  <c r="O48" i="9"/>
  <c r="O49" i="9" s="1"/>
  <c r="O9" i="9"/>
  <c r="O10" i="9" s="1"/>
  <c r="U94" i="9" l="1"/>
  <c r="U1" i="9" s="1"/>
  <c r="U2" i="9" s="1"/>
  <c r="U4" i="9"/>
  <c r="U95" i="9"/>
  <c r="U3" i="9"/>
  <c r="T94" i="9"/>
  <c r="T1" i="9" s="1"/>
  <c r="T10" i="9"/>
  <c r="T2" i="9"/>
  <c r="T95" i="9"/>
  <c r="S94" i="9"/>
  <c r="R94" i="9"/>
  <c r="Q94" i="9"/>
  <c r="Q1" i="9" s="1"/>
  <c r="Q10" i="9"/>
  <c r="Q2" i="9"/>
  <c r="Q95" i="9"/>
  <c r="P94" i="9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S95" i="9" l="1"/>
  <c r="S1" i="9"/>
  <c r="T4" i="9" s="1"/>
  <c r="R95" i="9"/>
  <c r="R1" i="9"/>
  <c r="P1" i="9"/>
  <c r="Q4" i="9" s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S2" i="9" l="1"/>
  <c r="S4" i="9"/>
  <c r="R2" i="9"/>
  <c r="R4" i="9"/>
  <c r="P4" i="9"/>
  <c r="P2" i="9"/>
  <c r="O2" i="9"/>
  <c r="N1" i="9"/>
  <c r="O4" i="9" s="1"/>
  <c r="M1" i="9"/>
  <c r="M2" i="9" s="1"/>
  <c r="L1" i="9"/>
  <c r="J1" i="9"/>
  <c r="K95" i="9"/>
  <c r="K1" i="9"/>
  <c r="G94" i="9"/>
  <c r="G1" i="9" s="1"/>
  <c r="I94" i="9"/>
  <c r="I95" i="9" s="1"/>
  <c r="D94" i="9"/>
  <c r="D1" i="9" s="1"/>
  <c r="D10" i="9"/>
  <c r="G10" i="9"/>
  <c r="F94" i="9"/>
  <c r="I10" i="9"/>
  <c r="R3" i="9" l="1"/>
  <c r="T3" i="9"/>
  <c r="K4" i="9"/>
  <c r="S3" i="9"/>
  <c r="D2" i="9"/>
  <c r="Q3" i="9"/>
  <c r="G95" i="9"/>
  <c r="P3" i="9"/>
  <c r="J2" i="9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<sst xmlns="http://schemas.openxmlformats.org/spreadsheetml/2006/main" count="621" uniqueCount="211">
  <si>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</si>
  <si>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</si>
  <si>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</si>
  <si>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</si>
  <si>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</si>
  <si>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</si>
  <si>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</si>
  <si>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</si>
  <si>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</si>
  <si>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</si>
  <si>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</si>
  <si>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</si>
  <si>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</si>
  <si>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</si>
  <si>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</si>
  <si>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</si>
  <si>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</si>
  <si>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</si>
  <si>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</si>
  <si>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</si>
  <si>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</si>
  <si>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</si>
  <si>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</si>
  <si>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</si>
  <si>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</si>
  <si>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</si>
  <si>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</si>
  <si>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</si>
  <si>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</si>
  <si>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</si>
  <si>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</si>
  <si>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</si>
  <si>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</si>
  <si>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</si>
  <si>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</si>
  <si>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</si>
  <si>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</si>
  <si>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</si>
  <si>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</si>
  <si>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</si>
  <si>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</si>
  <si>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</si>
  <si>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</si>
  <si>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</si>
  <si>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</si>
  <si>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</si>
  <si>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</si>
  <si>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</si>
  <si>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</si>
  <si>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</si>
  <si>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</si>
  <si>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</si>
  <si>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</si>
  <si>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</si>
  <si>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</si>
  <si>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</si>
  <si>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</si>
  <si>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</si>
  <si>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</si>
  <si>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</si>
  <si>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</si>
  <si>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</si>
  <si>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</si>
  <si>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</si>
  <si>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</si>
  <si>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</si>
  <si>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</si>
  <si>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</si>
  <si>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</si>
  <si>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</si>
  <si>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</si>
  <si>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</si>
  <si>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</si>
  <si>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</si>
  <si>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</si>
  <si>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</si>
  <si>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</si>
  <si>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</si>
  <si>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</si>
  <si>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</si>
  <si>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</si>
  <si>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</si>
  <si>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</si>
  <si>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</si>
  <si>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</si>
  <si>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</si>
  <si>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</si>
  <si>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</si>
  <si>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</si>
  <si>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</si>
  <si>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</si>
  <si>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</si>
  <si>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</si>
  <si>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</si>
  <si>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</si>
  <si>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</si>
  <si>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</si>
  <si>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</si>
  <si>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</si>
  <si>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</si>
  <si>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</si>
  <si>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</si>
  <si>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</si>
  <si>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</si>
  <si>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</si>
  <si>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</si>
  <si>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</si>
  <si>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</si>
  <si>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</si>
  <si>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</si>
  <si>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</si>
  <si>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</si>
  <si>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</si>
  <si>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</si>
  <si>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</si>
  <si>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</si>
  <si>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</si>
  <si>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</si>
  <si>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</si>
  <si>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</si>
  <si>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</si>
  <si>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</si>
  <si>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</si>
  <si>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</si>
  <si>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</si>
  <si>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</si>
  <si>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</si>
  <si>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</si>
  <si>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</si>
  <si>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</si>
  <si>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</si>
  <si>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</si>
  <si>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</si>
  <si>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</si>
  <si>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</si>
  <si>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</si>
  <si>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</si>
  <si>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</si>
  <si>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</si>
  <si>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</si>
  <si>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</si>
  <si>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</si>
  <si>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</si>
  <si>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</si>
  <si>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</si>
  <si>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</si>
  <si>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</si>
  <si>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</si>
  <si>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</si>
  <si>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</si>
  <si>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</si>
  <si>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</si>
  <si>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</si>
  <si>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</si>
  <si>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</si>
  <si>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</si>
  <si>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</si>
  <si>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</si>
  <si>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</si>
  <si>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</si>
  <si>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</si>
  <si>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</si>
  <si>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</si>
  <si>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</si>
  <si>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</si>
  <si>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</si>
  <si>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</si>
  <si>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</si>
  <si>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</si>
  <si>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</si>
  <si>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</si>
  <si>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</si>
  <si>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</si>
  <si>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</si>
  <si>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</si>
  <si>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</si>
  <si>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</si>
  <si>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</si>
  <si>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</si>
  <si>
    <t>2024/09</t>
  </si>
  <si>
    <t>2024/10</t>
  </si>
  <si>
    <t>Odchýlky od NRVS 2025-2027</t>
  </si>
  <si>
    <t>2024/11</t>
  </si>
  <si>
    <t>2024/12</t>
  </si>
  <si>
    <t>2024/13</t>
  </si>
  <si>
    <t>ROK 2025</t>
  </si>
  <si>
    <t>Rozpočet VS 2025</t>
  </si>
  <si>
    <t>2025/01</t>
  </si>
  <si>
    <t>Porovnanie voči schválenému RVS 2025</t>
  </si>
  <si>
    <t>Odhad hospodárenia verejnej správy (ESA 2010, odchýlky od RVS 2025-2027, v mil. eur)</t>
  </si>
  <si>
    <t>Odhad hospodárenia verejnej správy (ESA 2010, odchýlky od RVS 2025-2027, NA KONSOLIDOVANEJ* BÁZE, v mil. eur)</t>
  </si>
  <si>
    <t>1. Celkové výdavky verejnej správy</t>
  </si>
  <si>
    <t>2. EÚ fondy a POO</t>
  </si>
  <si>
    <t>3. Výdavky na spolufinancovanie</t>
  </si>
  <si>
    <t>4. Úrokové náklady</t>
  </si>
  <si>
    <t>5. Cyklické výdavky v nezamestnanosti</t>
  </si>
  <si>
    <t>6. Jednorazové vplyvy (podľa metodiky EK)</t>
  </si>
  <si>
    <t>7. Výdavky spadajúce pod limit (1-2-3-4-5-6)</t>
  </si>
  <si>
    <t>DRM</t>
  </si>
  <si>
    <t>DRM podľa MF SR</t>
  </si>
  <si>
    <t>Výdavky spadajúce pod limit očistené o rozdiel DRM</t>
  </si>
  <si>
    <t>Medziročný rast čistých výdavkov - odhad RRZ</t>
  </si>
  <si>
    <t>Výdavky spadajúce pod limit podľa RRZ</t>
  </si>
  <si>
    <t>*-záporná hodnota znamená nižšie výdavky odhadované RRZ voči limitom</t>
  </si>
  <si>
    <t>DRM - diskrečné príjmové opatrenia</t>
  </si>
  <si>
    <t>Odhad plnenia limitu verejných výdavkov a medziročného rastu čistých výdavkov pre rok 2025 (odchýlky od RVS 2025-2027 resp. trajektórie EK, v mil. eur)</t>
  </si>
  <si>
    <t>Limit verejných výdavkov - schválený NR SR</t>
  </si>
  <si>
    <t>Rozdiel voči limitu verejných výdavkov (národné pravidlo)*</t>
  </si>
  <si>
    <t>Medziročný rast čistých výdavkov - záväzná trajektória schválená EK a Radou EÚ</t>
  </si>
  <si>
    <t>Limit verejných výdavkov podľa záväznej trajektórie</t>
  </si>
  <si>
    <t>Rozdiel voči limitu podľa záväznej trajektórie (európske pravidlo)*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</si>
</sst>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22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6" fillId="0" borderId="0" xfId="0" applyFont="1"/>
    <xf numFmtId="3" fontId="29" fillId="0" borderId="0" xfId="0" applyNumberFormat="1" applyFont="1"/>
    <xf numFmtId="3" fontId="27" fillId="0" borderId="0" xfId="0" applyNumberFormat="1" applyFont="1"/>
    <xf numFmtId="3" fontId="28" fillId="0" borderId="0" xfId="0" applyNumberFormat="1" applyFont="1"/>
    <xf numFmtId="165" fontId="29" fillId="0" borderId="0" xfId="0" applyNumberFormat="1" applyFont="1"/>
    <xf numFmtId="0" fontId="29" fillId="0" borderId="0" xfId="0" applyFont="1"/>
    <xf numFmtId="0" fontId="28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U96"/>
  <sheetViews>
    <sheetView showGridLines="0" tabSelected="1" zoomScaleNormal="100" workbookViewId="0">
      <pane xSplit="3" ySplit="8" topLeftCell="M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21" width="16.6640625" customWidth="1"/>
  </cols>
  <sheetData>
    <row r="1" spans="1:21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  <c r="Q1" s="2">
        <f t="shared" ref="Q1:R1" si="4">Q94</f>
        <v>-7632.3139356342872</v>
      </c>
      <c r="R1" s="2">
        <f t="shared" si="4"/>
        <v>-7616.7646507429745</v>
      </c>
      <c r="S1" s="2">
        <f t="shared" ref="S1:T1" si="5">S94</f>
        <v>-7577.6514987621485</v>
      </c>
      <c r="T1" s="2">
        <f t="shared" si="5"/>
        <v>-7617.9095117958423</v>
      </c>
      <c r="U1" s="2">
        <f t="shared" ref="U1" si="6">U94</f>
        <v>-7605.8730430047508</v>
      </c>
    </row>
    <row r="2" spans="1:21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7">TEXT(ROUND(I1,0),"# ###")&amp;" mil.eur"</f>
        <v>-7 878 mil.eur</v>
      </c>
      <c r="J2" s="5" t="str">
        <f t="shared" si="7"/>
        <v>-7 616 mil.eur</v>
      </c>
      <c r="K2" s="5" t="str">
        <f t="shared" ref="K2:L2" si="8">TEXT(ROUND(K1,0),"# ###")&amp;" mil.eur"</f>
        <v>-7 483 mil.eur</v>
      </c>
      <c r="L2" s="5" t="str">
        <f t="shared" si="8"/>
        <v>-7 587 mil.eur</v>
      </c>
      <c r="M2" s="5" t="str">
        <f t="shared" ref="M2:N2" si="9">TEXT(ROUND(M1,0),"# ###")&amp;" mil.eur"</f>
        <v>-7 391 mil.eur</v>
      </c>
      <c r="N2" s="5" t="str">
        <f t="shared" si="9"/>
        <v>-7 078 mil.eur</v>
      </c>
      <c r="O2" s="5" t="str">
        <f t="shared" ref="O2:P2" si="10">TEXT(ROUND(O1,0),"# ###")&amp;" mil.eur"</f>
        <v>-7 174 mil.eur</v>
      </c>
      <c r="P2" s="5" t="str">
        <f t="shared" si="10"/>
        <v>-7 373 mil.eur</v>
      </c>
      <c r="Q2" s="5" t="str">
        <f t="shared" ref="Q2:R2" si="11">TEXT(ROUND(Q1,0),"# ###")&amp;" mil.eur"</f>
        <v>-7 632 mil.eur</v>
      </c>
      <c r="R2" s="5" t="str">
        <f t="shared" si="11"/>
        <v>-7 617 mil.eur</v>
      </c>
      <c r="S2" s="5" t="str">
        <f t="shared" ref="S2:T2" si="12">TEXT(ROUND(S1,0),"# ###")&amp;" mil.eur"</f>
        <v>-7 578 mil.eur</v>
      </c>
      <c r="T2" s="5" t="str">
        <f t="shared" si="12"/>
        <v>-7 618 mil.eur</v>
      </c>
      <c r="U2" s="5" t="str">
        <f t="shared" ref="U2" si="13">TEXT(ROUND(U1,0),"# ###")&amp;" mil.eur"</f>
        <v>-7 606 mil.eur</v>
      </c>
    </row>
    <row r="3" spans="1:21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14">IF(I1-$D$1&gt;0,"+","")&amp;TEXT(ROUND((I1-$D$1),0),"# ###")&amp;" mil.eur"</f>
        <v>-37 mil.eur</v>
      </c>
      <c r="J3" s="7" t="str">
        <f t="shared" si="14"/>
        <v>+225 mil.eur</v>
      </c>
      <c r="K3" s="7" t="str">
        <f t="shared" ref="K3:L3" si="15">IF(K1-$D$1&gt;0,"+","")&amp;TEXT(ROUND((K1-$D$1),0),"# ###")&amp;" mil.eur"</f>
        <v>+358 mil.eur</v>
      </c>
      <c r="L3" s="7" t="str">
        <f t="shared" si="15"/>
        <v>+254 mil.eur</v>
      </c>
      <c r="M3" s="7" t="str">
        <f t="shared" ref="M3:N3" si="16">IF(M1-$D$1&gt;0,"+","")&amp;TEXT(ROUND((M1-$D$1),0),"# ###")&amp;" mil.eur"</f>
        <v>+450 mil.eur</v>
      </c>
      <c r="N3" s="7" t="str">
        <f t="shared" si="16"/>
        <v>+762 mil.eur</v>
      </c>
      <c r="O3" s="7" t="str">
        <f t="shared" ref="O3:P3" si="17">IF(O1-$D$1&gt;0,"+","")&amp;TEXT(ROUND((O1-$D$1),0),"# ###")&amp;" mil.eur"</f>
        <v>+667 mil.eur</v>
      </c>
      <c r="P3" s="7" t="str">
        <f t="shared" si="17"/>
        <v>+468 mil.eur</v>
      </c>
      <c r="Q3" s="7" t="str">
        <f t="shared" ref="Q3:R3" si="18">IF(Q1-$D$1&gt;0,"+","")&amp;TEXT(ROUND((Q1-$D$1),0),"# ###")&amp;" mil.eur"</f>
        <v>+208 mil.eur</v>
      </c>
      <c r="R3" s="7" t="str">
        <f t="shared" si="18"/>
        <v>+224 mil.eur</v>
      </c>
      <c r="S3" s="7" t="str">
        <f t="shared" ref="S3:T3" si="19">IF(S1-$D$1&gt;0,"+","")&amp;TEXT(ROUND((S1-$D$1),0),"# ###")&amp;" mil.eur"</f>
        <v>+263 mil.eur</v>
      </c>
      <c r="T3" s="7" t="str">
        <f t="shared" si="19"/>
        <v>+223 mil.eur</v>
      </c>
      <c r="U3" s="7" t="str">
        <f t="shared" ref="U3" si="20">IF(U1-$D$1&gt;0,"+","")&amp;TEXT(ROUND((U1-$D$1),0),"# ###")&amp;" mil.eur"</f>
        <v>+235 mil.eur</v>
      </c>
    </row>
    <row r="4" spans="1:21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21">IF(J1-I1&gt;0,"+","")&amp;TEXT(ROUND((J1-I1),0),"# ###")&amp;" mil.eur"</f>
        <v>+262 mil.eur</v>
      </c>
      <c r="K4" s="48" t="str">
        <f t="shared" ref="K4" si="22">IF(K1-J1&gt;0,"+","")&amp;TEXT(ROUND((K1-J1),0),"# ###")&amp;" mil.eur"</f>
        <v>+133 mil.eur</v>
      </c>
      <c r="L4" s="48" t="str">
        <f t="shared" ref="L4" si="23">IF(L1-K1&gt;0,"+","")&amp;TEXT(ROUND((L1-K1),0),"# ###")&amp;" mil.eur"</f>
        <v>-104 mil.eur</v>
      </c>
      <c r="M4" s="48" t="str">
        <f t="shared" ref="M4" si="24">IF(M1-L1&gt;0,"+","")&amp;TEXT(ROUND((M1-L1),0),"# ###")&amp;" mil.eur"</f>
        <v>+196 mil.eur</v>
      </c>
      <c r="N4" s="48" t="str">
        <f t="shared" ref="N4:U4" si="25">IF(N1-M1&gt;0,"+","")&amp;TEXT(ROUND((N1-M1),0),"# ###")&amp;" mil.eur"</f>
        <v>+312 mil.eur</v>
      </c>
      <c r="O4" s="48" t="str">
        <f t="shared" si="25"/>
        <v>-95 mil.eur</v>
      </c>
      <c r="P4" s="48" t="str">
        <f t="shared" si="25"/>
        <v>-199 mil.eur</v>
      </c>
      <c r="Q4" s="48" t="str">
        <f t="shared" si="25"/>
        <v>-259 mil.eur</v>
      </c>
      <c r="R4" s="48" t="str">
        <f t="shared" si="25"/>
        <v>+16 mil.eur</v>
      </c>
      <c r="S4" s="48" t="str">
        <f t="shared" si="25"/>
        <v>+39 mil.eur</v>
      </c>
      <c r="T4" s="48" t="str">
        <f t="shared" si="25"/>
        <v>-40 mil.eur</v>
      </c>
      <c r="U4" s="48" t="str">
        <f t="shared" si="25"/>
        <v>+12 mil.eur</v>
      </c>
    </row>
    <row r="5" spans="1:21" ht="15" customHeight="1" x14ac:dyDescent="0.3">
      <c r="A5" s="1"/>
      <c r="B5" s="60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15" customHeight="1" thickBot="1" x14ac:dyDescent="0.35">
      <c r="A6" s="1"/>
      <c r="B6" s="61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  <c r="U7" s="15" t="s">
        <v>3</v>
      </c>
    </row>
    <row r="8" spans="1:21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  <c r="Q8" s="17" t="s">
        <v>179</v>
      </c>
      <c r="R8" s="17" t="s">
        <v>180</v>
      </c>
      <c r="S8" s="17" t="s">
        <v>182</v>
      </c>
      <c r="T8" s="17" t="s">
        <v>183</v>
      </c>
      <c r="U8" s="17" t="s">
        <v>184</v>
      </c>
    </row>
    <row r="9" spans="1:21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26">I11+I31+I36+I43</f>
        <v>53692.739364101471</v>
      </c>
      <c r="J9" s="30">
        <f t="shared" si="26"/>
        <v>53714.383017738059</v>
      </c>
      <c r="K9" s="30">
        <f t="shared" ref="K9:L9" si="27">K11+K31+K36+K43</f>
        <v>53814.241532807035</v>
      </c>
      <c r="L9" s="30">
        <f t="shared" si="27"/>
        <v>53981.769385391402</v>
      </c>
      <c r="M9" s="30">
        <f t="shared" ref="M9:N9" si="28">M11+M31+M36+M43</f>
        <v>54335.880646592421</v>
      </c>
      <c r="N9" s="30">
        <f t="shared" si="28"/>
        <v>54812.351350434394</v>
      </c>
      <c r="O9" s="30">
        <f t="shared" ref="O9:P9" si="29">O11+O31+O36+O43</f>
        <v>54711.380305711282</v>
      </c>
      <c r="P9" s="30">
        <f t="shared" si="29"/>
        <v>54631.4843469271</v>
      </c>
      <c r="Q9" s="30">
        <f t="shared" ref="Q9:R9" si="30">Q11+Q31+Q36+Q43</f>
        <v>54178.042190117645</v>
      </c>
      <c r="R9" s="30">
        <f t="shared" si="30"/>
        <v>54010.197548734017</v>
      </c>
      <c r="S9" s="30">
        <f t="shared" ref="S9:T9" si="31">S11+S31+S36+S43</f>
        <v>53962.574902163142</v>
      </c>
      <c r="T9" s="30">
        <f t="shared" si="31"/>
        <v>54653.952505297049</v>
      </c>
      <c r="U9" s="30">
        <f t="shared" ref="U9" si="32">U11+U31+U36+U43</f>
        <v>54754.591068611495</v>
      </c>
    </row>
    <row r="10" spans="1:21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33">I9/I$96*100</f>
        <v>41.821172291558277</v>
      </c>
      <c r="J10" s="31">
        <f t="shared" si="33"/>
        <v>41.838030492098518</v>
      </c>
      <c r="K10" s="31">
        <f t="shared" ref="K10:L10" si="34">K9/K$96*100</f>
        <v>41.676889413391962</v>
      </c>
      <c r="L10" s="31">
        <f t="shared" si="34"/>
        <v>41.583134919452583</v>
      </c>
      <c r="M10" s="31">
        <f t="shared" ref="M10:N10" si="35">M9/M$96*100</f>
        <v>41.855913239220008</v>
      </c>
      <c r="N10" s="31">
        <f t="shared" si="35"/>
        <v>41.945328282484347</v>
      </c>
      <c r="O10" s="31">
        <f t="shared" ref="O10:P10" si="36">O9/O$96*100</f>
        <v>41.868059865538335</v>
      </c>
      <c r="P10" s="31">
        <f t="shared" si="36"/>
        <v>41.806919225936504</v>
      </c>
      <c r="Q10" s="31">
        <f t="shared" ref="Q10:R10" si="37">Q9/Q$96*100</f>
        <v>41.149744904985042</v>
      </c>
      <c r="R10" s="31">
        <f t="shared" si="37"/>
        <v>41.163246409041179</v>
      </c>
      <c r="S10" s="31">
        <f t="shared" ref="S10:T10" si="38">S9/S$96*100</f>
        <v>41.126951360616687</v>
      </c>
      <c r="T10" s="31">
        <f t="shared" si="38"/>
        <v>41.653876791944988</v>
      </c>
      <c r="U10" s="31">
        <f t="shared" ref="U10" si="39">U9/U$96*100</f>
        <v>41.730577307180589</v>
      </c>
    </row>
    <row r="11" spans="1:21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  <c r="Q11" s="20">
        <v>25648.622587463884</v>
      </c>
      <c r="R11" s="20">
        <v>25615.083770266705</v>
      </c>
      <c r="S11" s="20">
        <v>25628.48113626671</v>
      </c>
      <c r="T11" s="20">
        <v>25606.113136996708</v>
      </c>
      <c r="U11" s="20">
        <v>25594.075946136709</v>
      </c>
    </row>
    <row r="12" spans="1:21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  <c r="Q12" s="11">
        <v>15018.828305927513</v>
      </c>
      <c r="R12" s="11">
        <v>15027.392345422206</v>
      </c>
      <c r="S12" s="11">
        <v>15032.599773968206</v>
      </c>
      <c r="T12" s="11">
        <v>14999.256722231008</v>
      </c>
      <c r="U12" s="11">
        <v>14984.747963731008</v>
      </c>
    </row>
    <row r="13" spans="1:21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  <c r="Q13" s="11">
        <v>9800</v>
      </c>
      <c r="R13" s="11">
        <v>9800</v>
      </c>
      <c r="S13" s="11">
        <v>9800</v>
      </c>
      <c r="T13" s="11">
        <v>9740</v>
      </c>
      <c r="U13" s="11">
        <v>9740</v>
      </c>
    </row>
    <row r="14" spans="1:21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  <c r="Q14" s="11">
        <v>2724.1800000000003</v>
      </c>
      <c r="R14" s="11">
        <v>2715.19</v>
      </c>
      <c r="S14" s="11">
        <v>2703.69</v>
      </c>
      <c r="T14" s="11">
        <v>2705.69</v>
      </c>
      <c r="U14" s="11">
        <v>2689.69</v>
      </c>
    </row>
    <row r="15" spans="1:21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  <c r="Q15" s="11">
        <v>592.31277304299999</v>
      </c>
      <c r="R15" s="11">
        <v>592.11277304299995</v>
      </c>
      <c r="S15" s="11">
        <v>619.14617371899999</v>
      </c>
      <c r="T15" s="11">
        <v>619.14617371899999</v>
      </c>
      <c r="U15" s="11">
        <v>619.14617371899999</v>
      </c>
    </row>
    <row r="16" spans="1:21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  <c r="Q17" s="11">
        <v>345.00856299999998</v>
      </c>
      <c r="R17" s="11">
        <v>350.00856299999998</v>
      </c>
      <c r="S17" s="11">
        <v>340.00856299999998</v>
      </c>
      <c r="T17" s="11">
        <v>357.26454088999998</v>
      </c>
      <c r="U17" s="11">
        <v>357.26454088999998</v>
      </c>
    </row>
    <row r="18" spans="1:21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  <c r="Q18" s="11">
        <v>139.5</v>
      </c>
      <c r="R18" s="11">
        <v>140.69999999999999</v>
      </c>
      <c r="S18" s="11">
        <v>140.4</v>
      </c>
      <c r="T18" s="11">
        <v>139.9</v>
      </c>
      <c r="U18" s="11">
        <v>141.9</v>
      </c>
    </row>
    <row r="19" spans="1:21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  <c r="Q19" s="11">
        <v>383.18400000000003</v>
      </c>
      <c r="R19" s="11">
        <v>383.18400000000003</v>
      </c>
      <c r="S19" s="11">
        <v>383.18400000000003</v>
      </c>
      <c r="T19" s="11">
        <v>383.18400000000003</v>
      </c>
      <c r="U19" s="11">
        <v>383.18400000000003</v>
      </c>
    </row>
    <row r="20" spans="1:21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  <c r="Q20" s="11">
        <v>1034.6429698845131</v>
      </c>
      <c r="R20" s="11">
        <v>1046.1970093792061</v>
      </c>
      <c r="S20" s="11">
        <v>1046.1710372492071</v>
      </c>
      <c r="T20" s="11">
        <v>1054.0720076220077</v>
      </c>
      <c r="U20" s="11">
        <v>1053.5632491220076</v>
      </c>
    </row>
    <row r="21" spans="1:21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  <c r="Q21" s="11">
        <v>10629.794281536369</v>
      </c>
      <c r="R21" s="11">
        <v>10587.691424844501</v>
      </c>
      <c r="S21" s="11">
        <v>10595.881362298502</v>
      </c>
      <c r="T21" s="11">
        <v>10606.8564147657</v>
      </c>
      <c r="U21" s="11">
        <v>10609.327982405701</v>
      </c>
    </row>
    <row r="22" spans="1:21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  <c r="Q22" s="11">
        <v>4781</v>
      </c>
      <c r="R22" s="11">
        <v>4767</v>
      </c>
      <c r="S22" s="11">
        <v>4767</v>
      </c>
      <c r="T22" s="11">
        <v>4775</v>
      </c>
      <c r="U22" s="11">
        <v>4793</v>
      </c>
    </row>
    <row r="23" spans="1:21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  <c r="Q25" s="11">
        <v>5181</v>
      </c>
      <c r="R25" s="11">
        <v>5159</v>
      </c>
      <c r="S25" s="11">
        <v>5159</v>
      </c>
      <c r="T25" s="11">
        <v>5158</v>
      </c>
      <c r="U25" s="11">
        <v>5150</v>
      </c>
    </row>
    <row r="26" spans="1:21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  <c r="Q26" s="11">
        <v>516</v>
      </c>
      <c r="R26" s="11">
        <v>516</v>
      </c>
      <c r="S26" s="11">
        <v>516</v>
      </c>
      <c r="T26" s="11">
        <v>516</v>
      </c>
      <c r="U26" s="11">
        <v>516</v>
      </c>
    </row>
    <row r="27" spans="1:21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  <c r="Q27" s="11">
        <v>529.4</v>
      </c>
      <c r="R27" s="11">
        <v>529.4</v>
      </c>
      <c r="S27" s="11">
        <v>537.20000000000005</v>
      </c>
      <c r="T27" s="11">
        <v>537.1</v>
      </c>
      <c r="U27" s="11">
        <v>529.57156764000001</v>
      </c>
    </row>
    <row r="28" spans="1:21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  <c r="Q28" s="11">
        <v>46.755835686370389</v>
      </c>
      <c r="R28" s="11">
        <v>111.89593880450001</v>
      </c>
      <c r="S28" s="11">
        <v>112.92379529850001</v>
      </c>
      <c r="T28" s="11">
        <v>116.55274386569999</v>
      </c>
      <c r="U28" s="11">
        <v>116.55274386569999</v>
      </c>
    </row>
    <row r="29" spans="1:21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  <c r="Q29" s="11">
        <v>91.638445849999698</v>
      </c>
      <c r="R29" s="11">
        <v>20.395486040000833</v>
      </c>
      <c r="S29" s="11">
        <v>19.757567000000563</v>
      </c>
      <c r="T29" s="11">
        <v>20.203670900000361</v>
      </c>
      <c r="U29" s="11">
        <v>20.203670900000361</v>
      </c>
    </row>
    <row r="30" spans="1:21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</row>
    <row r="31" spans="1:21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  <c r="Q31" s="20">
        <v>20762.864157418928</v>
      </c>
      <c r="R31" s="20">
        <v>20711.060892161855</v>
      </c>
      <c r="S31" s="20">
        <v>20668.246770201858</v>
      </c>
      <c r="T31" s="20">
        <v>20801.27036280961</v>
      </c>
      <c r="U31" s="20">
        <v>20787.033173999742</v>
      </c>
    </row>
    <row r="32" spans="1:21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  <c r="Q32" s="11">
        <v>20342.251659999998</v>
      </c>
      <c r="R32" s="11">
        <v>20318.075568759999</v>
      </c>
      <c r="S32" s="11">
        <v>20271.427589770003</v>
      </c>
      <c r="T32" s="11">
        <v>20287.56341354394</v>
      </c>
      <c r="U32" s="11">
        <v>20307.519649175927</v>
      </c>
    </row>
    <row r="33" spans="1:21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  <c r="Q35" s="11">
        <v>420.61249741892914</v>
      </c>
      <c r="R35" s="11">
        <v>392.98532340185534</v>
      </c>
      <c r="S35" s="11">
        <v>396.81918043185539</v>
      </c>
      <c r="T35" s="11">
        <v>513.70694926567148</v>
      </c>
      <c r="U35" s="11">
        <v>479.51352482381543</v>
      </c>
    </row>
    <row r="36" spans="1:21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  <c r="Q36" s="20">
        <v>4889.3103129941319</v>
      </c>
      <c r="R36" s="20">
        <v>4804.885533039811</v>
      </c>
      <c r="S36" s="20">
        <v>4837.7890237763477</v>
      </c>
      <c r="T36" s="20">
        <v>4911.2030686131675</v>
      </c>
      <c r="U36" s="20">
        <v>4887.5573779270435</v>
      </c>
    </row>
    <row r="37" spans="1:21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  <c r="Q37" s="11">
        <v>3652.814781092156</v>
      </c>
      <c r="R37" s="11">
        <v>3594.4172398836081</v>
      </c>
      <c r="S37" s="11">
        <v>3624.3335767777671</v>
      </c>
      <c r="T37" s="11">
        <v>3664.4846440269012</v>
      </c>
      <c r="U37" s="11">
        <v>3646.4177747017766</v>
      </c>
    </row>
    <row r="38" spans="1:21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  <c r="Q38" s="11">
        <v>3114.2700468797802</v>
      </c>
      <c r="R38" s="11">
        <v>3063.6901817945109</v>
      </c>
      <c r="S38" s="11">
        <v>3099.1203568119477</v>
      </c>
      <c r="T38" s="11">
        <v>3138.3134933144565</v>
      </c>
      <c r="U38" s="11">
        <v>3121.139623989332</v>
      </c>
    </row>
    <row r="39" spans="1:21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  <c r="Q39" s="11">
        <v>538.5447342123756</v>
      </c>
      <c r="R39" s="11">
        <v>530.72705808909745</v>
      </c>
      <c r="S39" s="11">
        <v>525.21321996581923</v>
      </c>
      <c r="T39" s="11">
        <v>526.17115071244439</v>
      </c>
      <c r="U39" s="11">
        <v>525.27815071244436</v>
      </c>
    </row>
    <row r="40" spans="1:21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  <c r="Q40" s="11">
        <v>1236.4955319019764</v>
      </c>
      <c r="R40" s="11">
        <v>1210.4682931562029</v>
      </c>
      <c r="S40" s="11">
        <v>1213.4554469985803</v>
      </c>
      <c r="T40" s="11">
        <v>1246.7184245862666</v>
      </c>
      <c r="U40" s="11">
        <v>1241.1396032252674</v>
      </c>
    </row>
    <row r="41" spans="1:21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  <c r="Q41" s="11">
        <v>392.99338099999989</v>
      </c>
      <c r="R41" s="11">
        <v>408.04196994</v>
      </c>
      <c r="S41" s="11">
        <v>408.10139093999999</v>
      </c>
      <c r="T41" s="11">
        <v>414.05833353157266</v>
      </c>
      <c r="U41" s="11">
        <v>414.05833353157266</v>
      </c>
    </row>
    <row r="42" spans="1:21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  <c r="Q42" s="11">
        <v>716.75171090197637</v>
      </c>
      <c r="R42" s="11">
        <v>696.253256216203</v>
      </c>
      <c r="S42" s="11">
        <v>700.60034805858038</v>
      </c>
      <c r="T42" s="11">
        <v>727.90206505469394</v>
      </c>
      <c r="U42" s="11">
        <v>722.32324369369485</v>
      </c>
    </row>
    <row r="43" spans="1:21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  <c r="Q43" s="20">
        <v>2877.2451322406969</v>
      </c>
      <c r="R43" s="20">
        <v>2879.1673532656523</v>
      </c>
      <c r="S43" s="20">
        <v>2828.0579719182219</v>
      </c>
      <c r="T43" s="20">
        <v>3335.3659368775616</v>
      </c>
      <c r="U43" s="20">
        <v>3485.9245705480034</v>
      </c>
    </row>
    <row r="44" spans="1:21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  <c r="Q44" s="11">
        <v>1987.1942171482497</v>
      </c>
      <c r="R44" s="11">
        <v>2007.7178432713706</v>
      </c>
      <c r="S44" s="11">
        <v>1927.4160216013704</v>
      </c>
      <c r="T44" s="11">
        <v>2255.4707172013386</v>
      </c>
      <c r="U44" s="11">
        <v>2390.5823397717791</v>
      </c>
    </row>
    <row r="45" spans="1:21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  <c r="Q46" s="11">
        <v>1376.0315197873938</v>
      </c>
      <c r="R46" s="11">
        <v>1530.6814784388348</v>
      </c>
      <c r="S46" s="11">
        <v>1561.0319657614045</v>
      </c>
      <c r="T46" s="11">
        <v>1714.4939745214147</v>
      </c>
      <c r="U46" s="11">
        <v>1762.6576823853675</v>
      </c>
    </row>
    <row r="47" spans="1:21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  <c r="Q47" s="11">
        <v>1501.2136124533031</v>
      </c>
      <c r="R47" s="11">
        <v>1348.4858748268175</v>
      </c>
      <c r="S47" s="11">
        <v>1267.0260061568174</v>
      </c>
      <c r="T47" s="11">
        <v>1620.8719623561467</v>
      </c>
      <c r="U47" s="11">
        <v>1723.2668881626357</v>
      </c>
    </row>
    <row r="48" spans="1:21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40">F51+F54+F55+F58+F64+F67+F84+F88</f>
        <v>0</v>
      </c>
      <c r="G48" s="30">
        <f t="shared" si="40"/>
        <v>0</v>
      </c>
      <c r="H48" s="29"/>
      <c r="I48" s="30">
        <f t="shared" ref="I48:J48" si="41">I51+I54+I55+I58+I64+I67+I84+I88</f>
        <v>61570.531367818003</v>
      </c>
      <c r="J48" s="30">
        <f t="shared" si="41"/>
        <v>61329.954572195435</v>
      </c>
      <c r="K48" s="30">
        <f t="shared" ref="K48:L48" si="42">K51+K54+K55+K58+K64+K67+K84+K88</f>
        <v>61297.011569138864</v>
      </c>
      <c r="L48" s="30">
        <f t="shared" si="42"/>
        <v>61568.731330125287</v>
      </c>
      <c r="M48" s="30">
        <f t="shared" ref="M48:N48" si="43">M51+M54+M55+M58+M64+M67+M84+M88</f>
        <v>61726.606004367299</v>
      </c>
      <c r="N48" s="30">
        <f t="shared" si="43"/>
        <v>61890.782793126447</v>
      </c>
      <c r="O48" s="30">
        <f t="shared" ref="O48:P48" si="44">O51+O54+O55+O58+O64+O67+O84+O88</f>
        <v>61885.246604479747</v>
      </c>
      <c r="P48" s="30">
        <f t="shared" si="44"/>
        <v>62004.423895769985</v>
      </c>
      <c r="Q48" s="30">
        <f t="shared" ref="Q48:R48" si="45">Q51+Q54+Q55+Q58+Q64+Q67+Q84+Q88</f>
        <v>61810.356125751932</v>
      </c>
      <c r="R48" s="30">
        <f t="shared" si="45"/>
        <v>61626.962199476991</v>
      </c>
      <c r="S48" s="30">
        <f t="shared" ref="S48:T48" si="46">S51+S54+S55+S58+S64+S67+S84+S88</f>
        <v>61540.22640092529</v>
      </c>
      <c r="T48" s="30">
        <f t="shared" si="46"/>
        <v>62271.862017092892</v>
      </c>
      <c r="U48" s="30">
        <f t="shared" ref="U48" si="47">U51+U54+U55+U58+U64+U67+U84+U88</f>
        <v>62360.464111616246</v>
      </c>
    </row>
    <row r="49" spans="1:21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48">I48/I$96*100</f>
        <v>47.957169459264023</v>
      </c>
      <c r="J49" s="31">
        <f t="shared" si="48"/>
        <v>47.769784651965303</v>
      </c>
      <c r="K49" s="31">
        <f t="shared" ref="K49:L49" si="49">K48/K$96*100</f>
        <v>47.47198324779869</v>
      </c>
      <c r="L49" s="31">
        <f t="shared" si="49"/>
        <v>47.427509154840273</v>
      </c>
      <c r="M49" s="31">
        <f t="shared" ref="M49:N49" si="50">M48/M$96*100</f>
        <v>47.549122876548829</v>
      </c>
      <c r="N49" s="31">
        <f t="shared" si="50"/>
        <v>47.362120725679254</v>
      </c>
      <c r="O49" s="31">
        <f t="shared" ref="O49:P49" si="51">O48/O$96*100</f>
        <v>47.357884139499347</v>
      </c>
      <c r="P49" s="31">
        <f t="shared" si="51"/>
        <v>47.449084945226986</v>
      </c>
      <c r="Q49" s="31">
        <f t="shared" ref="Q49:R49" si="52">Q48/Q$96*100</f>
        <v>46.946701730852055</v>
      </c>
      <c r="R49" s="31">
        <f t="shared" si="52"/>
        <v>46.96827535520093</v>
      </c>
      <c r="S49" s="31">
        <f t="shared" ref="S49:T49" si="53">S48/S$96*100</f>
        <v>46.902170671079993</v>
      </c>
      <c r="T49" s="31">
        <f t="shared" si="53"/>
        <v>47.459778280694145</v>
      </c>
      <c r="U49" s="31">
        <f t="shared" ref="U49" si="54">U48/U$96*100</f>
        <v>47.527305340670758</v>
      </c>
    </row>
    <row r="50" spans="1:21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  <c r="Q50" s="20">
        <v>55877.290190490443</v>
      </c>
      <c r="R50" s="20">
        <v>55838.895126563897</v>
      </c>
      <c r="S50" s="20">
        <v>55850.712483763185</v>
      </c>
      <c r="T50" s="20">
        <v>56160.940129213239</v>
      </c>
      <c r="U50" s="20">
        <v>55970.917486760256</v>
      </c>
    </row>
    <row r="51" spans="1:21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  <c r="Q51" s="11">
        <v>14385.29834580926</v>
      </c>
      <c r="R51" s="11">
        <v>14358.532293263195</v>
      </c>
      <c r="S51" s="11">
        <v>14440.191209246892</v>
      </c>
      <c r="T51" s="11">
        <v>14520.077417869405</v>
      </c>
      <c r="U51" s="11">
        <v>14429.967616147747</v>
      </c>
    </row>
    <row r="52" spans="1:21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  <c r="Q52" s="11">
        <v>10479.634894495039</v>
      </c>
      <c r="R52" s="11">
        <v>10467.131396425821</v>
      </c>
      <c r="S52" s="11">
        <v>10509.754529249358</v>
      </c>
      <c r="T52" s="11">
        <v>10478.518154536281</v>
      </c>
      <c r="U52" s="11">
        <v>10448.502860076142</v>
      </c>
    </row>
    <row r="53" spans="1:21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  <c r="Q53" s="11">
        <v>3905.6634513142212</v>
      </c>
      <c r="R53" s="11">
        <v>3891.4008968373751</v>
      </c>
      <c r="S53" s="11">
        <v>3930.4366799975337</v>
      </c>
      <c r="T53" s="11">
        <v>4041.5592633331244</v>
      </c>
      <c r="U53" s="11">
        <v>3981.4647560716053</v>
      </c>
    </row>
    <row r="54" spans="1:21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  <c r="Q54" s="11">
        <v>7958.3578591942596</v>
      </c>
      <c r="R54" s="11">
        <v>7738.7024436740612</v>
      </c>
      <c r="S54" s="11">
        <v>7641.8625329557744</v>
      </c>
      <c r="T54" s="11">
        <v>7639.3789131980811</v>
      </c>
      <c r="U54" s="11">
        <v>7575.9370958351046</v>
      </c>
    </row>
    <row r="55" spans="1:21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  <c r="Q55" s="11">
        <v>120.17884956597476</v>
      </c>
      <c r="R55" s="11">
        <v>138.38925842350329</v>
      </c>
      <c r="S55" s="11">
        <v>135.79180285409763</v>
      </c>
      <c r="T55" s="11">
        <v>141.15941060987188</v>
      </c>
      <c r="U55" s="11">
        <v>140.15941060987188</v>
      </c>
    </row>
    <row r="56" spans="1:21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  <c r="Q56" s="11">
        <v>101.61308724734366</v>
      </c>
      <c r="R56" s="11">
        <v>115.43810655940572</v>
      </c>
      <c r="S56" s="11">
        <v>112.84065099000004</v>
      </c>
      <c r="T56" s="11">
        <v>114.68131700000005</v>
      </c>
      <c r="U56" s="11">
        <v>113.68131700000005</v>
      </c>
    </row>
    <row r="57" spans="1:21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  <c r="Q57" s="11">
        <v>18.565762318631101</v>
      </c>
      <c r="R57" s="11">
        <v>22.951151864097568</v>
      </c>
      <c r="S57" s="11">
        <v>22.951151864097568</v>
      </c>
      <c r="T57" s="11">
        <v>26.478093609871831</v>
      </c>
      <c r="U57" s="11">
        <v>26.478093609871831</v>
      </c>
    </row>
    <row r="58" spans="1:21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  <c r="Q58" s="11">
        <v>2343.0942421390669</v>
      </c>
      <c r="R58" s="11">
        <v>2325.9238712382157</v>
      </c>
      <c r="S58" s="11">
        <v>2255.8573989065553</v>
      </c>
      <c r="T58" s="11">
        <v>2344.9524169830825</v>
      </c>
      <c r="U58" s="11">
        <v>2284.8123258325909</v>
      </c>
    </row>
    <row r="59" spans="1:21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  <c r="Q64" s="11">
        <v>1759.4782220037905</v>
      </c>
      <c r="R64" s="11">
        <v>1759.1788012191528</v>
      </c>
      <c r="S64" s="11">
        <v>1755.2887014926491</v>
      </c>
      <c r="T64" s="11">
        <v>1831.1989742192004</v>
      </c>
      <c r="U64" s="11">
        <v>1831.1375870770871</v>
      </c>
    </row>
    <row r="65" spans="1:21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  <c r="Q65" s="11">
        <v>1759.4782220037905</v>
      </c>
      <c r="R65" s="11">
        <v>1759.1788012191528</v>
      </c>
      <c r="S65" s="11">
        <v>1755.2887014926491</v>
      </c>
      <c r="T65" s="11">
        <v>1831.1989742192004</v>
      </c>
      <c r="U65" s="11">
        <v>1831.1375870770871</v>
      </c>
    </row>
    <row r="66" spans="1:21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</row>
    <row r="67" spans="1:21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  <c r="Q67" s="11">
        <v>26881.439423803255</v>
      </c>
      <c r="R67" s="11">
        <v>27033.664850364337</v>
      </c>
      <c r="S67" s="11">
        <v>27194.946124843904</v>
      </c>
      <c r="T67" s="11">
        <v>27282.457987539055</v>
      </c>
      <c r="U67" s="11">
        <v>27336.638384950791</v>
      </c>
    </row>
    <row r="68" spans="1:21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  <c r="Q68" s="11">
        <v>22224.806360146289</v>
      </c>
      <c r="R68" s="11">
        <v>22273.160514460102</v>
      </c>
      <c r="S68" s="11">
        <v>22352.779674906498</v>
      </c>
      <c r="T68" s="11">
        <v>22289.857244014613</v>
      </c>
      <c r="U68" s="11">
        <v>22262.093153363752</v>
      </c>
    </row>
    <row r="69" spans="1:21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  <c r="Q69" s="11">
        <v>63.57743727549866</v>
      </c>
      <c r="R69" s="11">
        <v>205.21268134459157</v>
      </c>
      <c r="S69" s="11">
        <v>208.55068134459157</v>
      </c>
      <c r="T69" s="11">
        <v>217.47275491500849</v>
      </c>
      <c r="U69" s="11">
        <v>192.89377070582287</v>
      </c>
    </row>
    <row r="70" spans="1:21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  <c r="Q70" s="11">
        <v>1074.415575085816</v>
      </c>
      <c r="R70" s="11">
        <v>1076.2305873915257</v>
      </c>
      <c r="S70" s="11">
        <v>1080.0658741198506</v>
      </c>
      <c r="T70" s="11">
        <v>1081.2975598654623</v>
      </c>
      <c r="U70" s="11">
        <v>1081.2975598654623</v>
      </c>
    </row>
    <row r="71" spans="1:21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  <c r="Q71" s="11">
        <v>13230.61262699</v>
      </c>
      <c r="R71" s="11">
        <v>13238.421889981935</v>
      </c>
      <c r="S71" s="11">
        <v>13293.831126989999</v>
      </c>
      <c r="T71" s="11">
        <v>13171.20996599</v>
      </c>
      <c r="U71" s="11">
        <v>13171.20996599</v>
      </c>
    </row>
    <row r="72" spans="1:21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  <c r="Q72" s="11">
        <v>292</v>
      </c>
      <c r="R72" s="11">
        <v>280</v>
      </c>
      <c r="S72" s="11">
        <v>288</v>
      </c>
      <c r="T72" s="11">
        <v>292</v>
      </c>
      <c r="U72" s="11">
        <v>292</v>
      </c>
    </row>
    <row r="73" spans="1:21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  <c r="Q73" s="11">
        <v>2683.3754874185515</v>
      </c>
      <c r="R73" s="11">
        <v>2681.2061177017299</v>
      </c>
      <c r="S73" s="11">
        <v>2680.3623527017294</v>
      </c>
      <c r="T73" s="11">
        <v>2680.2556757017296</v>
      </c>
      <c r="U73" s="11">
        <v>2670.0966757017295</v>
      </c>
    </row>
    <row r="74" spans="1:21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  <c r="Q74" s="11">
        <v>817.946821</v>
      </c>
      <c r="R74" s="11">
        <v>817.699117</v>
      </c>
      <c r="S74" s="11">
        <v>817.64689199999998</v>
      </c>
      <c r="T74" s="11">
        <v>817.55981700000007</v>
      </c>
      <c r="U74" s="11">
        <v>815.302817</v>
      </c>
    </row>
    <row r="75" spans="1:21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  <c r="Q75" s="11">
        <v>36.948999999999998</v>
      </c>
      <c r="R75" s="11">
        <v>36.948999999999998</v>
      </c>
      <c r="S75" s="11">
        <v>36.948999999999998</v>
      </c>
      <c r="T75" s="11">
        <v>36.948999999999998</v>
      </c>
      <c r="U75" s="11">
        <v>36.241</v>
      </c>
    </row>
    <row r="76" spans="1:21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  <c r="Q76" s="11">
        <v>700.774</v>
      </c>
      <c r="R76" s="11">
        <v>698.721</v>
      </c>
      <c r="S76" s="11">
        <v>698.70299999999997</v>
      </c>
      <c r="T76" s="11">
        <v>698.70299999999997</v>
      </c>
      <c r="U76" s="11">
        <v>694.24099999999999</v>
      </c>
    </row>
    <row r="77" spans="1:21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  <c r="Q77" s="11">
        <v>146.29599999999999</v>
      </c>
      <c r="R77" s="11">
        <v>145.4</v>
      </c>
      <c r="S77" s="11">
        <v>144.535</v>
      </c>
      <c r="T77" s="11">
        <v>144.535</v>
      </c>
      <c r="U77" s="11">
        <v>143.828</v>
      </c>
    </row>
    <row r="78" spans="1:21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  <c r="Q78" s="11">
        <v>732.10469643287161</v>
      </c>
      <c r="R78" s="11">
        <v>735.16903271604974</v>
      </c>
      <c r="S78" s="11">
        <v>735.16903271604974</v>
      </c>
      <c r="T78" s="11">
        <v>735.16903271604974</v>
      </c>
      <c r="U78" s="11">
        <v>735.16903271604974</v>
      </c>
    </row>
    <row r="79" spans="1:21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  <c r="Q79" s="11">
        <v>249.30496998568015</v>
      </c>
      <c r="R79" s="11">
        <v>247.26796798568012</v>
      </c>
      <c r="S79" s="11">
        <v>247.35942798567976</v>
      </c>
      <c r="T79" s="11">
        <v>247.33982598567991</v>
      </c>
      <c r="U79" s="11">
        <v>245.31482598567982</v>
      </c>
    </row>
    <row r="80" spans="1:21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  <c r="Q80" s="11">
        <v>2583.2133599899998</v>
      </c>
      <c r="R80" s="11">
        <v>2615.95611899</v>
      </c>
      <c r="S80" s="11">
        <v>2616.5578999899999</v>
      </c>
      <c r="T80" s="11">
        <v>2608.9172469900004</v>
      </c>
      <c r="U80" s="11">
        <v>2607.1132469899994</v>
      </c>
    </row>
    <row r="81" spans="1:21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  <c r="Q81" s="11">
        <v>464.64499999999998</v>
      </c>
      <c r="R81" s="11">
        <v>497.43499999999995</v>
      </c>
      <c r="S81" s="11">
        <v>498.11400000000003</v>
      </c>
      <c r="T81" s="11">
        <v>490.48700000000008</v>
      </c>
      <c r="U81" s="11">
        <v>488.68299999999999</v>
      </c>
    </row>
    <row r="82" spans="1:21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  <c r="Q82" s="11">
        <v>2112.8850000000002</v>
      </c>
      <c r="R82" s="11">
        <v>2112.8850000000002</v>
      </c>
      <c r="S82" s="11">
        <v>2112.8850000000002</v>
      </c>
      <c r="T82" s="11">
        <v>2112.8850000000002</v>
      </c>
      <c r="U82" s="11">
        <v>2112.8849999999993</v>
      </c>
    </row>
    <row r="83" spans="1:21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  <c r="Q83" s="11">
        <v>4656.6330636569637</v>
      </c>
      <c r="R83" s="11">
        <v>4760.5043359042375</v>
      </c>
      <c r="S83" s="11">
        <v>4842.1664499374065</v>
      </c>
      <c r="T83" s="11">
        <v>4992.6007435244437</v>
      </c>
      <c r="U83" s="11">
        <v>5074.5452315870371</v>
      </c>
    </row>
    <row r="84" spans="1:21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  <c r="Q84" s="11">
        <v>2429.4432479748384</v>
      </c>
      <c r="R84" s="11">
        <v>2484.5036083814293</v>
      </c>
      <c r="S84" s="11">
        <v>2426.7747134633087</v>
      </c>
      <c r="T84" s="11">
        <v>2401.7150087945438</v>
      </c>
      <c r="U84" s="11">
        <v>2372.2650663070708</v>
      </c>
    </row>
    <row r="85" spans="1:21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  <c r="Q85" s="11">
        <v>888.77704900000003</v>
      </c>
      <c r="R85" s="11">
        <v>889.78040199999998</v>
      </c>
      <c r="S85" s="11">
        <v>842.86240199999997</v>
      </c>
      <c r="T85" s="11">
        <v>826.11891424999999</v>
      </c>
      <c r="U85" s="11">
        <v>826.11891424999999</v>
      </c>
    </row>
    <row r="86" spans="1:21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  <c r="Q86" s="11">
        <v>840.40669089241828</v>
      </c>
      <c r="R86" s="11">
        <v>812.36587279999992</v>
      </c>
      <c r="S86" s="11">
        <v>798.85331640000004</v>
      </c>
      <c r="T86" s="11">
        <v>791.81791799999985</v>
      </c>
      <c r="U86" s="11">
        <v>791.81791899999996</v>
      </c>
    </row>
    <row r="87" spans="1:21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  <c r="Q87" s="11">
        <v>102</v>
      </c>
      <c r="R87" s="11">
        <v>101</v>
      </c>
      <c r="S87" s="11">
        <v>101</v>
      </c>
      <c r="T87" s="11">
        <v>101</v>
      </c>
      <c r="U87" s="11">
        <v>101</v>
      </c>
    </row>
    <row r="88" spans="1:21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  <c r="Q88" s="20">
        <v>5933.0659352614866</v>
      </c>
      <c r="R88" s="20">
        <v>5788.0670729130952</v>
      </c>
      <c r="S88" s="20">
        <v>5689.5139171621049</v>
      </c>
      <c r="T88" s="20">
        <v>6110.9218878796564</v>
      </c>
      <c r="U88" s="20">
        <v>6389.5466248559906</v>
      </c>
    </row>
    <row r="89" spans="1:21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  <c r="Q89" s="11">
        <v>5184.3911920012561</v>
      </c>
      <c r="R89" s="11">
        <v>5183.122383290468</v>
      </c>
      <c r="S89" s="11">
        <v>5114.0417743213075</v>
      </c>
      <c r="T89" s="11">
        <v>5445.6523822085328</v>
      </c>
      <c r="U89" s="11">
        <v>5701.5612690355701</v>
      </c>
    </row>
    <row r="90" spans="1:21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  <c r="Q90" s="11">
        <v>5133.116043118358</v>
      </c>
      <c r="R90" s="11">
        <v>5130.4397850684709</v>
      </c>
      <c r="S90" s="11">
        <v>5061.7857906615136</v>
      </c>
      <c r="T90" s="11">
        <v>5384.372116949321</v>
      </c>
      <c r="U90" s="11">
        <v>5647.976776893418</v>
      </c>
    </row>
    <row r="91" spans="1:21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  <c r="Q91" s="11">
        <v>73.986381815141158</v>
      </c>
      <c r="R91" s="11">
        <v>73.985911774417772</v>
      </c>
      <c r="S91" s="11">
        <v>74.283312109499718</v>
      </c>
      <c r="T91" s="11">
        <v>74.28166010403659</v>
      </c>
      <c r="U91" s="11">
        <v>68.305280599999989</v>
      </c>
    </row>
    <row r="92" spans="1:21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  <c r="Q92" s="11">
        <v>-22.711232932242467</v>
      </c>
      <c r="R92" s="11">
        <v>-21.303313552420903</v>
      </c>
      <c r="S92" s="11">
        <v>-22.027328449706111</v>
      </c>
      <c r="T92" s="11">
        <v>-13.001394844824983</v>
      </c>
      <c r="U92" s="11">
        <v>-14.720788457847895</v>
      </c>
    </row>
    <row r="93" spans="1:21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  <c r="Q93" s="11">
        <v>748.67474326023023</v>
      </c>
      <c r="R93" s="11">
        <v>604.94468962262692</v>
      </c>
      <c r="S93" s="11">
        <v>575.4721428407978</v>
      </c>
      <c r="T93" s="11">
        <v>665.26950567112351</v>
      </c>
      <c r="U93" s="11">
        <v>687.9853558204203</v>
      </c>
    </row>
    <row r="94" spans="1:21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55">I9-I48</f>
        <v>-7877.7920037165313</v>
      </c>
      <c r="J94" s="26">
        <f t="shared" si="55"/>
        <v>-7615.5715544573759</v>
      </c>
      <c r="K94" s="26">
        <f t="shared" ref="K94:L94" si="56">K9-K48</f>
        <v>-7482.770036331829</v>
      </c>
      <c r="L94" s="26">
        <f t="shared" si="56"/>
        <v>-7586.9619447338846</v>
      </c>
      <c r="M94" s="26">
        <f t="shared" ref="M94:N94" si="57">M9-M48</f>
        <v>-7390.7253577748779</v>
      </c>
      <c r="N94" s="26">
        <f t="shared" si="57"/>
        <v>-7078.4314426920537</v>
      </c>
      <c r="O94" s="26">
        <f t="shared" ref="O94:P94" si="58">O9-O48</f>
        <v>-7173.8662987684656</v>
      </c>
      <c r="P94" s="26">
        <f t="shared" si="58"/>
        <v>-7372.9395488428854</v>
      </c>
      <c r="Q94" s="26">
        <f t="shared" ref="Q94:R94" si="59">Q9-Q48</f>
        <v>-7632.3139356342872</v>
      </c>
      <c r="R94" s="26">
        <f t="shared" si="59"/>
        <v>-7616.7646507429745</v>
      </c>
      <c r="S94" s="26">
        <f t="shared" ref="S94:T94" si="60">S9-S48</f>
        <v>-7577.6514987621485</v>
      </c>
      <c r="T94" s="26">
        <f t="shared" si="60"/>
        <v>-7617.9095117958423</v>
      </c>
      <c r="U94" s="26">
        <f t="shared" ref="U94" si="61">U9-U48</f>
        <v>-7605.8730430047508</v>
      </c>
    </row>
    <row r="95" spans="1:21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62">I94/I$96*100</f>
        <v>-6.1359971677057406</v>
      </c>
      <c r="J95" s="33">
        <f t="shared" si="62"/>
        <v>-5.9317541598667898</v>
      </c>
      <c r="K95" s="33">
        <f t="shared" ref="K95:L95" si="63">K94/K$96*100</f>
        <v>-5.79509383440673</v>
      </c>
      <c r="L95" s="33">
        <f t="shared" si="63"/>
        <v>-5.84437423538769</v>
      </c>
      <c r="M95" s="33">
        <f t="shared" ref="M95:N95" si="64">M94/M$96*100</f>
        <v>-5.6932096373288203</v>
      </c>
      <c r="N95" s="33">
        <f t="shared" si="64"/>
        <v>-5.4167924431949119</v>
      </c>
      <c r="O95" s="33">
        <f t="shared" ref="O95:P95" si="65">O94/O$96*100</f>
        <v>-5.489824273961009</v>
      </c>
      <c r="P95" s="33">
        <f t="shared" si="65"/>
        <v>-5.6421657192904924</v>
      </c>
      <c r="Q95" s="33">
        <f t="shared" ref="Q95:R95" si="66">Q94/Q$96*100</f>
        <v>-5.7969568258670101</v>
      </c>
      <c r="R95" s="33">
        <f t="shared" si="66"/>
        <v>-5.8050289461597533</v>
      </c>
      <c r="S95" s="33">
        <f t="shared" ref="S95:T95" si="67">S94/S$96*100</f>
        <v>-5.7752193104633047</v>
      </c>
      <c r="T95" s="33">
        <f t="shared" si="67"/>
        <v>-5.8059014887491562</v>
      </c>
      <c r="U95" s="33">
        <f t="shared" ref="U95" si="68">U94/U$96*100</f>
        <v>-5.7967280334901679</v>
      </c>
    </row>
    <row r="96" spans="1:21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  <c r="Q96" s="11">
        <v>131660.70000000001</v>
      </c>
      <c r="R96" s="11">
        <v>131209.76176667909</v>
      </c>
      <c r="S96" s="11">
        <v>131209.76176667909</v>
      </c>
      <c r="T96" s="11">
        <v>131209.76176667909</v>
      </c>
      <c r="U96" s="11">
        <v>131209.76176667909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AJ75"/>
  <sheetViews>
    <sheetView showGridLines="0" zoomScaleNormal="100" workbookViewId="0"/>
  </sheetViews>
  <sheetFormatPr defaultRowHeight="14.4" x14ac:dyDescent="0.3"/>
  <cols>
    <col min="1" max="1" width="40.6640625" customWidth="1"/>
    <col min="2" max="14" width="12.6640625" customWidth="1"/>
    <col min="16" max="24" width="12.6640625" customWidth="1"/>
    <col min="26" max="31" width="12.6640625" customWidth="1"/>
    <col min="33" max="36" width="12.6640625" customWidth="1"/>
  </cols>
  <sheetData>
    <row r="1" spans="1:36" x14ac:dyDescent="0.3">
      <c r="A1" s="43" t="s">
        <v>167</v>
      </c>
      <c r="B1" s="43"/>
      <c r="P1" s="43" t="s">
        <v>175</v>
      </c>
      <c r="Q1" s="44"/>
      <c r="R1" s="44"/>
      <c r="S1" s="44"/>
      <c r="T1" s="44"/>
      <c r="U1" s="44"/>
      <c r="V1" s="44"/>
      <c r="W1" s="44"/>
      <c r="X1" s="44"/>
      <c r="Z1" s="43" t="s">
        <v>178</v>
      </c>
      <c r="AA1" s="43"/>
      <c r="AB1" s="43"/>
      <c r="AC1" s="43"/>
      <c r="AD1" s="43"/>
      <c r="AE1" s="43"/>
      <c r="AG1" s="44" t="s">
        <v>181</v>
      </c>
      <c r="AH1" s="44"/>
      <c r="AI1" s="44"/>
      <c r="AJ1" s="44"/>
    </row>
    <row r="2" spans="1:36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182</v>
      </c>
      <c r="M2" s="37" t="s">
        <v>183</v>
      </c>
      <c r="N2" s="37" t="s">
        <v>184</v>
      </c>
      <c r="P2" s="45" t="s">
        <v>172</v>
      </c>
      <c r="Q2" s="45" t="s">
        <v>173</v>
      </c>
      <c r="R2" s="45" t="s">
        <v>176</v>
      </c>
      <c r="S2" s="45" t="s">
        <v>177</v>
      </c>
      <c r="T2" s="45" t="s">
        <v>179</v>
      </c>
      <c r="U2" s="45" t="s">
        <v>180</v>
      </c>
      <c r="V2" s="45" t="s">
        <v>182</v>
      </c>
      <c r="W2" s="45" t="s">
        <v>183</v>
      </c>
      <c r="X2" s="45" t="s">
        <v>184</v>
      </c>
      <c r="Z2" s="49" t="s">
        <v>177</v>
      </c>
      <c r="AA2" s="49" t="s">
        <v>179</v>
      </c>
      <c r="AB2" s="49" t="s">
        <v>180</v>
      </c>
      <c r="AC2" s="49" t="s">
        <v>182</v>
      </c>
      <c r="AD2" s="49" t="s">
        <v>183</v>
      </c>
      <c r="AE2" s="49" t="s">
        <v>184</v>
      </c>
      <c r="AG2" s="37" t="s">
        <v>180</v>
      </c>
      <c r="AH2" s="37" t="s">
        <v>182</v>
      </c>
      <c r="AI2" s="37" t="s">
        <v>183</v>
      </c>
      <c r="AJ2" s="37" t="s">
        <v>184</v>
      </c>
    </row>
    <row r="3" spans="1:36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N3" s="39">
        <v>-411.66575267999724</v>
      </c>
      <c r="P3" s="39">
        <v>-152.73599999998987</v>
      </c>
      <c r="Q3" s="39">
        <v>225.98599999999715</v>
      </c>
      <c r="R3" s="39">
        <v>150.48800000000483</v>
      </c>
      <c r="S3" s="39">
        <v>160.72300000001269</v>
      </c>
      <c r="T3" s="39">
        <v>-46.015999999988708</v>
      </c>
      <c r="U3" s="39">
        <v>-121.74825823998981</v>
      </c>
      <c r="V3" s="39">
        <v>-141.74825823998981</v>
      </c>
      <c r="W3" s="39">
        <v>-175.84725823999179</v>
      </c>
      <c r="X3" s="39">
        <v>-173.04075267999724</v>
      </c>
      <c r="Z3" s="39">
        <v>-39.34699999998702</v>
      </c>
      <c r="AA3" s="39">
        <v>-246.08599999998842</v>
      </c>
      <c r="AB3" s="39">
        <v>-321.81825823998952</v>
      </c>
      <c r="AC3" s="39">
        <v>-341.81825823998952</v>
      </c>
      <c r="AD3" s="39">
        <v>-375.9172582399915</v>
      </c>
      <c r="AE3" s="39">
        <v>-373.11075267999695</v>
      </c>
      <c r="AG3" s="39">
        <v>-97.26456510645221</v>
      </c>
      <c r="AH3" s="39">
        <v>-117.26456510645221</v>
      </c>
      <c r="AI3" s="39">
        <v>-151.36356510645419</v>
      </c>
      <c r="AJ3" s="39">
        <v>-148.55705954645964</v>
      </c>
    </row>
    <row r="4" spans="1:36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N4" s="41">
        <v>116.34900000000016</v>
      </c>
      <c r="P4" s="41">
        <v>-180.60699999999997</v>
      </c>
      <c r="Q4" s="41">
        <v>-36.864999999999782</v>
      </c>
      <c r="R4" s="41">
        <v>-36.864999999999782</v>
      </c>
      <c r="S4" s="41">
        <v>78.644000000000233</v>
      </c>
      <c r="T4" s="41">
        <v>46.644000000000233</v>
      </c>
      <c r="U4" s="41">
        <v>24.644000000000233</v>
      </c>
      <c r="V4" s="41">
        <v>24.644000000000233</v>
      </c>
      <c r="W4" s="41">
        <v>23.644000000000233</v>
      </c>
      <c r="X4" s="41">
        <v>15.644000000000233</v>
      </c>
      <c r="Z4" s="41">
        <v>-79.752000000000407</v>
      </c>
      <c r="AA4" s="41">
        <v>-111.75200000000041</v>
      </c>
      <c r="AB4" s="41">
        <v>-133.75200000000041</v>
      </c>
      <c r="AC4" s="41">
        <v>-133.75200000000041</v>
      </c>
      <c r="AD4" s="41">
        <v>-134.75200000000041</v>
      </c>
      <c r="AE4" s="41">
        <v>-142.75200000000041</v>
      </c>
      <c r="AG4" s="41">
        <v>-69.47400000000016</v>
      </c>
      <c r="AH4" s="41">
        <v>-69.47400000000016</v>
      </c>
      <c r="AI4" s="41">
        <v>-70.47400000000016</v>
      </c>
      <c r="AJ4" s="41">
        <v>-78.47400000000016</v>
      </c>
    </row>
    <row r="5" spans="1:36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N5" s="41">
        <v>-9.5500000000001819</v>
      </c>
      <c r="P5" s="41">
        <v>-34.733000000000175</v>
      </c>
      <c r="Q5" s="41">
        <v>54.01299999999992</v>
      </c>
      <c r="R5" s="41">
        <v>57.01299999999992</v>
      </c>
      <c r="S5" s="41">
        <v>68.75</v>
      </c>
      <c r="T5" s="41">
        <v>50.75</v>
      </c>
      <c r="U5" s="41">
        <v>36.75</v>
      </c>
      <c r="V5" s="41">
        <v>36.75</v>
      </c>
      <c r="W5" s="41">
        <v>44.75</v>
      </c>
      <c r="X5" s="41">
        <v>62.75</v>
      </c>
      <c r="Z5" s="41">
        <v>27.604000000000269</v>
      </c>
      <c r="AA5" s="41">
        <v>9.6040000000002692</v>
      </c>
      <c r="AB5" s="41">
        <v>-4.3959999999997308</v>
      </c>
      <c r="AC5" s="41">
        <v>-4.3959999999997308</v>
      </c>
      <c r="AD5" s="41">
        <v>3.6040000000002692</v>
      </c>
      <c r="AE5" s="41">
        <v>21.604000000000269</v>
      </c>
      <c r="AG5" s="41">
        <v>6.2799999999997453</v>
      </c>
      <c r="AH5" s="41">
        <v>6.2799999999997453</v>
      </c>
      <c r="AI5" s="41">
        <v>14.279999999999745</v>
      </c>
      <c r="AJ5" s="41">
        <v>32.279999999999745</v>
      </c>
    </row>
    <row r="6" spans="1:36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N6" s="41">
        <v>-341.56400000000031</v>
      </c>
      <c r="P6" s="41">
        <v>66.154000000000451</v>
      </c>
      <c r="Q6" s="41">
        <v>98.154000000000451</v>
      </c>
      <c r="R6" s="41">
        <v>38.154000000000451</v>
      </c>
      <c r="S6" s="41">
        <v>-61.845999999999549</v>
      </c>
      <c r="T6" s="41">
        <v>-161.84599999999955</v>
      </c>
      <c r="U6" s="41">
        <v>-161.84599999999955</v>
      </c>
      <c r="V6" s="41">
        <v>-161.84599999999955</v>
      </c>
      <c r="W6" s="41">
        <v>-221.84599999999955</v>
      </c>
      <c r="X6" s="41">
        <v>-221.84599999999955</v>
      </c>
      <c r="Z6" s="41">
        <v>-34.944999999999709</v>
      </c>
      <c r="AA6" s="41">
        <v>-134.94499999999971</v>
      </c>
      <c r="AB6" s="41">
        <v>-134.94499999999971</v>
      </c>
      <c r="AC6" s="41">
        <v>-134.94499999999971</v>
      </c>
      <c r="AD6" s="41">
        <v>-194.94499999999971</v>
      </c>
      <c r="AE6" s="41">
        <v>-194.94499999999971</v>
      </c>
      <c r="AG6" s="41">
        <v>-64.506999999999607</v>
      </c>
      <c r="AH6" s="41">
        <v>-64.506999999999607</v>
      </c>
      <c r="AI6" s="41">
        <v>-124.50699999999961</v>
      </c>
      <c r="AJ6" s="41">
        <v>-124.50699999999961</v>
      </c>
    </row>
    <row r="7" spans="1:36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N7" s="41">
        <v>164.3125055599985</v>
      </c>
      <c r="P7" s="41">
        <v>-100.68000000000029</v>
      </c>
      <c r="Q7" s="41">
        <v>75.130999999997584</v>
      </c>
      <c r="R7" s="41">
        <v>85.632999999997992</v>
      </c>
      <c r="S7" s="41">
        <v>89.999000000004344</v>
      </c>
      <c r="T7" s="41">
        <v>105.26000000000295</v>
      </c>
      <c r="U7" s="41">
        <v>97.372999999997774</v>
      </c>
      <c r="V7" s="41">
        <v>119.37299999999959</v>
      </c>
      <c r="W7" s="41">
        <v>121.27399999999761</v>
      </c>
      <c r="X7" s="41">
        <v>100.0805055599958</v>
      </c>
      <c r="Z7" s="41">
        <v>-56.520999999992455</v>
      </c>
      <c r="AA7" s="41">
        <v>-41.259999999993852</v>
      </c>
      <c r="AB7" s="41">
        <v>-49.146999999999025</v>
      </c>
      <c r="AC7" s="41">
        <v>-27.146999999997206</v>
      </c>
      <c r="AD7" s="41">
        <v>-25.245999999999185</v>
      </c>
      <c r="AE7" s="41">
        <v>-46.439494440000999</v>
      </c>
      <c r="AG7" s="41">
        <v>-40.049999999999272</v>
      </c>
      <c r="AH7" s="41">
        <v>-18.049999999997453</v>
      </c>
      <c r="AI7" s="41">
        <v>-16.148999999999432</v>
      </c>
      <c r="AJ7" s="41">
        <v>-37.342494440001246</v>
      </c>
    </row>
    <row r="8" spans="1:36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N8" s="41">
        <v>-212.3562582400009</v>
      </c>
      <c r="P8" s="41">
        <v>98.394000000000233</v>
      </c>
      <c r="Q8" s="41">
        <v>105.39400000000023</v>
      </c>
      <c r="R8" s="41">
        <v>74.394000000000233</v>
      </c>
      <c r="S8" s="41">
        <v>57.394000000000233</v>
      </c>
      <c r="T8" s="41">
        <v>-1.6059999999997672</v>
      </c>
      <c r="U8" s="41">
        <v>-14.451258240000243</v>
      </c>
      <c r="V8" s="41">
        <v>-64.451258240000243</v>
      </c>
      <c r="W8" s="41">
        <v>-47.451258240000243</v>
      </c>
      <c r="X8" s="41">
        <v>-47.451258240000243</v>
      </c>
      <c r="Z8" s="41">
        <v>88.760000000000218</v>
      </c>
      <c r="AA8" s="41">
        <v>29.760000000000218</v>
      </c>
      <c r="AB8" s="41">
        <v>16.914741759999742</v>
      </c>
      <c r="AC8" s="41">
        <v>-33.085258240000258</v>
      </c>
      <c r="AD8" s="41">
        <v>-16.085258240000258</v>
      </c>
      <c r="AE8" s="41">
        <v>-16.085258240000258</v>
      </c>
      <c r="AG8" s="41">
        <v>44.167999999999665</v>
      </c>
      <c r="AH8" s="41">
        <v>-5.8320000000003347</v>
      </c>
      <c r="AI8" s="41">
        <v>11.167999999999665</v>
      </c>
      <c r="AJ8" s="41">
        <v>11.167999999999665</v>
      </c>
    </row>
    <row r="9" spans="1:36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N9" s="41">
        <v>-23.604999999999563</v>
      </c>
      <c r="P9" s="41">
        <v>6.1520000000000437</v>
      </c>
      <c r="Q9" s="41">
        <v>43.152000000000044</v>
      </c>
      <c r="R9" s="41">
        <v>43.152000000000044</v>
      </c>
      <c r="S9" s="41">
        <v>40.152000000000044</v>
      </c>
      <c r="T9" s="41">
        <v>21.152000000000044</v>
      </c>
      <c r="U9" s="41">
        <v>1.1520000000000437</v>
      </c>
      <c r="V9" s="41">
        <v>9.1520000000000437</v>
      </c>
      <c r="W9" s="41">
        <v>9.1520000000000437</v>
      </c>
      <c r="X9" s="41">
        <v>23.152000000000044</v>
      </c>
      <c r="Z9" s="41">
        <v>29.371000000000095</v>
      </c>
      <c r="AA9" s="41">
        <v>10.371000000000095</v>
      </c>
      <c r="AB9" s="41">
        <v>-9.6289999999999054</v>
      </c>
      <c r="AC9" s="41">
        <v>-1.6289999999999054</v>
      </c>
      <c r="AD9" s="41">
        <v>-1.6289999999999054</v>
      </c>
      <c r="AE9" s="41">
        <v>12.371000000000095</v>
      </c>
      <c r="AG9" s="41">
        <v>6.5770000000002256</v>
      </c>
      <c r="AH9" s="41">
        <v>14.577000000000226</v>
      </c>
      <c r="AI9" s="41">
        <v>14.577000000000226</v>
      </c>
      <c r="AJ9" s="41">
        <v>28.577000000000226</v>
      </c>
    </row>
    <row r="10" spans="1:36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N10" s="41">
        <v>1.679000000000002</v>
      </c>
      <c r="P10" s="41">
        <v>6.5800000000000054</v>
      </c>
      <c r="Q10" s="41">
        <v>4.9250000000000043</v>
      </c>
      <c r="R10" s="41">
        <v>4.9250000000000043</v>
      </c>
      <c r="S10" s="41">
        <v>3.6910000000000025</v>
      </c>
      <c r="T10" s="41">
        <v>3.6910000000000025</v>
      </c>
      <c r="U10" s="41">
        <v>4.6910000000000025</v>
      </c>
      <c r="V10" s="41">
        <v>4.6910000000000025</v>
      </c>
      <c r="W10" s="41">
        <v>4.6910000000000025</v>
      </c>
      <c r="X10" s="41">
        <v>4.6910000000000025</v>
      </c>
      <c r="Z10" s="41">
        <v>5.4069999999999965</v>
      </c>
      <c r="AA10" s="41">
        <v>5.4069999999999965</v>
      </c>
      <c r="AB10" s="41">
        <v>6.4069999999999965</v>
      </c>
      <c r="AC10" s="41">
        <v>6.4069999999999965</v>
      </c>
      <c r="AD10" s="41">
        <v>6.4069999999999965</v>
      </c>
      <c r="AE10" s="41">
        <v>6.4069999999999965</v>
      </c>
      <c r="AG10" s="41">
        <v>6.0679999999999978</v>
      </c>
      <c r="AH10" s="41">
        <v>6.0679999999999978</v>
      </c>
      <c r="AI10" s="41">
        <v>6.0679999999999978</v>
      </c>
      <c r="AJ10" s="41">
        <v>6.0679999999999978</v>
      </c>
    </row>
    <row r="11" spans="1:36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N11" s="41">
        <v>-0.86299999999999955</v>
      </c>
      <c r="P11" s="41">
        <v>-0.57699999999999818</v>
      </c>
      <c r="Q11" s="41">
        <v>-0.57699999999999818</v>
      </c>
      <c r="R11" s="41">
        <v>1.4230000000000018</v>
      </c>
      <c r="S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W11" s="41">
        <v>-0.57699999999999818</v>
      </c>
      <c r="X11" s="41">
        <v>-0.57699999999999818</v>
      </c>
      <c r="Z11" s="41">
        <v>-0.57699999999999818</v>
      </c>
      <c r="AA11" s="41">
        <v>-0.57699999999999818</v>
      </c>
      <c r="AB11" s="41">
        <v>-0.57699999999999818</v>
      </c>
      <c r="AC11" s="41">
        <v>-0.57699999999999818</v>
      </c>
      <c r="AD11" s="41">
        <v>-0.57699999999999818</v>
      </c>
      <c r="AE11" s="41">
        <v>-0.57699999999999818</v>
      </c>
      <c r="AG11" s="41">
        <v>-0.57699999999999818</v>
      </c>
      <c r="AH11" s="41">
        <v>-0.57699999999999818</v>
      </c>
      <c r="AI11" s="41">
        <v>-0.57699999999999818</v>
      </c>
      <c r="AJ11" s="41">
        <v>-0.57699999999999818</v>
      </c>
    </row>
    <row r="12" spans="1:36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N12" s="41">
        <v>-106.06799999999998</v>
      </c>
      <c r="P12" s="41">
        <v>-13.418999999999869</v>
      </c>
      <c r="Q12" s="41">
        <v>-117.34099999999989</v>
      </c>
      <c r="R12" s="41">
        <v>-117.34099999999989</v>
      </c>
      <c r="S12" s="41">
        <v>-115.48399999999992</v>
      </c>
      <c r="T12" s="41">
        <v>-109.48399999999992</v>
      </c>
      <c r="U12" s="41">
        <v>-109.48399999999992</v>
      </c>
      <c r="V12" s="41">
        <v>-109.48399999999992</v>
      </c>
      <c r="W12" s="41">
        <v>-109.48399999999992</v>
      </c>
      <c r="X12" s="41">
        <v>-109.48399999999992</v>
      </c>
      <c r="Z12" s="41">
        <v>-18.69399999999996</v>
      </c>
      <c r="AA12" s="41">
        <v>-12.69399999999996</v>
      </c>
      <c r="AB12" s="41">
        <v>-12.69399999999996</v>
      </c>
      <c r="AC12" s="41">
        <v>-12.69399999999996</v>
      </c>
      <c r="AD12" s="41">
        <v>-12.69399999999996</v>
      </c>
      <c r="AE12" s="41">
        <v>-12.69399999999996</v>
      </c>
      <c r="AG12" s="41">
        <v>14.250434893545162</v>
      </c>
      <c r="AH12" s="41">
        <v>14.250434893545162</v>
      </c>
      <c r="AI12" s="41">
        <v>14.250434893545162</v>
      </c>
      <c r="AJ12" s="41">
        <v>14.250434893545162</v>
      </c>
    </row>
    <row r="13" spans="1:36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J13" s="39">
        <v>50.272205000754639</v>
      </c>
      <c r="K13" s="39">
        <v>-47.480227799860131</v>
      </c>
      <c r="L13" s="39">
        <v>-46.170356668461864</v>
      </c>
      <c r="M13" s="39">
        <v>172.52841761257196</v>
      </c>
      <c r="N13" s="39">
        <v>176.19436657257165</v>
      </c>
      <c r="P13" s="39">
        <v>86.871031374972063</v>
      </c>
      <c r="Q13" s="39">
        <v>86.892005673449603</v>
      </c>
      <c r="R13" s="39">
        <v>70.178995128834686</v>
      </c>
      <c r="S13" s="39">
        <v>76.476144266694519</v>
      </c>
      <c r="T13" s="39">
        <v>80.367205000754893</v>
      </c>
      <c r="U13" s="39">
        <v>-17.385227799859877</v>
      </c>
      <c r="V13" s="39">
        <v>-16.075356668461609</v>
      </c>
      <c r="W13" s="39">
        <v>202.62341761257221</v>
      </c>
      <c r="X13" s="39">
        <v>206.28936657257191</v>
      </c>
      <c r="Z13" s="39">
        <v>36.711144266694191</v>
      </c>
      <c r="AA13" s="39">
        <v>40.602205000754566</v>
      </c>
      <c r="AB13" s="39">
        <v>-57.150227799860204</v>
      </c>
      <c r="AC13" s="39">
        <v>-55.840356668461936</v>
      </c>
      <c r="AD13" s="39">
        <v>162.85841761257188</v>
      </c>
      <c r="AE13" s="39">
        <v>166.52436657257158</v>
      </c>
      <c r="AG13" s="39">
        <v>-30.337227799859647</v>
      </c>
      <c r="AH13" s="39">
        <v>-29.02735666846138</v>
      </c>
      <c r="AI13" s="39">
        <v>189.67141761257244</v>
      </c>
      <c r="AJ13" s="39">
        <v>193.33736657257214</v>
      </c>
    </row>
    <row r="14" spans="1:36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N14" s="41">
        <v>22.207272939999996</v>
      </c>
      <c r="P14" s="41">
        <v>14.627938999999913</v>
      </c>
      <c r="Q14" s="41">
        <v>14.394310999999902</v>
      </c>
      <c r="R14" s="41">
        <v>-1.526452000000063</v>
      </c>
      <c r="S14" s="41">
        <v>-1.526452000000063</v>
      </c>
      <c r="T14" s="41">
        <v>-1.526452000000063</v>
      </c>
      <c r="U14" s="41">
        <v>13.943272939999872</v>
      </c>
      <c r="V14" s="41">
        <v>10.943272939999872</v>
      </c>
      <c r="W14" s="41">
        <v>16.723334079999916</v>
      </c>
      <c r="X14" s="41">
        <v>10.943272939999929</v>
      </c>
      <c r="Z14" s="41">
        <v>-9.2984520000000543</v>
      </c>
      <c r="AA14" s="41">
        <v>-9.2984520000000543</v>
      </c>
      <c r="AB14" s="41">
        <v>6.1712729399998807</v>
      </c>
      <c r="AC14" s="41">
        <v>3.1712729399998807</v>
      </c>
      <c r="AD14" s="41">
        <v>8.9513340799999241</v>
      </c>
      <c r="AE14" s="41">
        <v>3.1712729399999375</v>
      </c>
      <c r="AG14" s="41">
        <v>3.2092729399998916</v>
      </c>
      <c r="AH14" s="41">
        <v>0.20927293999989161</v>
      </c>
      <c r="AI14" s="41">
        <v>5.9893340799999351</v>
      </c>
      <c r="AJ14" s="41">
        <v>0.20927293999994845</v>
      </c>
    </row>
    <row r="15" spans="1:36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N15" s="41">
        <v>22.836574589999998</v>
      </c>
      <c r="P15" s="41">
        <v>35.084683666894193</v>
      </c>
      <c r="Q15" s="41">
        <v>28.833595666894325</v>
      </c>
      <c r="R15" s="41">
        <v>47.547562666894294</v>
      </c>
      <c r="S15" s="41">
        <v>42.662159533515478</v>
      </c>
      <c r="T15" s="41">
        <v>57.70501040013653</v>
      </c>
      <c r="U15" s="41">
        <v>18.58018775000005</v>
      </c>
      <c r="V15" s="41">
        <v>12.045731750000073</v>
      </c>
      <c r="W15" s="41">
        <v>24.698574589999964</v>
      </c>
      <c r="X15" s="41">
        <v>24.698574589999964</v>
      </c>
      <c r="Z15" s="41">
        <v>40.497159533515401</v>
      </c>
      <c r="AA15" s="41">
        <v>55.540010400136453</v>
      </c>
      <c r="AB15" s="41">
        <v>16.415187749999973</v>
      </c>
      <c r="AC15" s="41">
        <v>9.8807317499999954</v>
      </c>
      <c r="AD15" s="41">
        <v>22.533574589999887</v>
      </c>
      <c r="AE15" s="41">
        <v>22.533574589999887</v>
      </c>
      <c r="AG15" s="41">
        <v>47.167187749999982</v>
      </c>
      <c r="AH15" s="41">
        <v>40.632731750000005</v>
      </c>
      <c r="AI15" s="41">
        <v>53.285574589999896</v>
      </c>
      <c r="AJ15" s="41">
        <v>53.285574589999896</v>
      </c>
    </row>
    <row r="16" spans="1:36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N16" s="41">
        <v>25.788977890000012</v>
      </c>
      <c r="P16" s="41">
        <v>-18.447999999999979</v>
      </c>
      <c r="Q16" s="41">
        <v>4.5520000000000209</v>
      </c>
      <c r="R16" s="41">
        <v>-3.4479999999999791</v>
      </c>
      <c r="S16" s="41">
        <v>-3.4479999999999791</v>
      </c>
      <c r="T16" s="41">
        <v>-3.4479999999999791</v>
      </c>
      <c r="U16" s="41">
        <v>0.55200000000002092</v>
      </c>
      <c r="V16" s="41">
        <v>-9.4479999999999791</v>
      </c>
      <c r="W16" s="41">
        <v>12.807977890000018</v>
      </c>
      <c r="X16" s="41">
        <v>12.807977890000018</v>
      </c>
      <c r="Z16" s="41">
        <v>-10.232000000000028</v>
      </c>
      <c r="AA16" s="41">
        <v>-10.232000000000028</v>
      </c>
      <c r="AB16" s="41">
        <v>-6.2320000000000277</v>
      </c>
      <c r="AC16" s="41">
        <v>-16.232000000000028</v>
      </c>
      <c r="AD16" s="41">
        <v>6.0239778899999692</v>
      </c>
      <c r="AE16" s="41">
        <v>6.0239778899999692</v>
      </c>
      <c r="AG16" s="41">
        <v>-7.4959999999999809</v>
      </c>
      <c r="AH16" s="41">
        <v>-17.495999999999981</v>
      </c>
      <c r="AI16" s="41">
        <v>4.759977890000016</v>
      </c>
      <c r="AJ16" s="41">
        <v>4.759977890000016</v>
      </c>
    </row>
    <row r="17" spans="1:36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N17" s="41">
        <v>-0.15599999999999881</v>
      </c>
      <c r="P17" s="41">
        <v>-0.85935792000000077</v>
      </c>
      <c r="Q17" s="41">
        <v>-0.35104192000000012</v>
      </c>
      <c r="R17" s="41">
        <v>-0.35104192000000012</v>
      </c>
      <c r="S17" s="41">
        <v>-0.35104192000000012</v>
      </c>
      <c r="T17" s="41">
        <v>-0.35104192000000012</v>
      </c>
      <c r="U17" s="41">
        <v>-0.35104192000000012</v>
      </c>
      <c r="V17" s="41">
        <v>-0.17500000000000071</v>
      </c>
      <c r="W17" s="41">
        <v>-0.17500000000000071</v>
      </c>
      <c r="X17" s="41">
        <v>-0.17500000000000071</v>
      </c>
      <c r="Z17" s="41">
        <v>-1.4170419199999991</v>
      </c>
      <c r="AA17" s="41">
        <v>-1.4170419199999991</v>
      </c>
      <c r="AB17" s="41">
        <v>-1.4170419199999991</v>
      </c>
      <c r="AC17" s="41">
        <v>-1.2409999999999997</v>
      </c>
      <c r="AD17" s="41">
        <v>-1.2409999999999997</v>
      </c>
      <c r="AE17" s="41">
        <v>-1.2409999999999997</v>
      </c>
      <c r="AG17" s="41">
        <v>4.303958080000001</v>
      </c>
      <c r="AH17" s="41">
        <v>4.4800000000000004</v>
      </c>
      <c r="AI17" s="41">
        <v>4.4800000000000004</v>
      </c>
      <c r="AJ17" s="41">
        <v>4.4800000000000004</v>
      </c>
    </row>
    <row r="18" spans="1:36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J18" s="41">
        <v>43.578982520618865</v>
      </c>
      <c r="K18" s="41">
        <v>-13.965596569859429</v>
      </c>
      <c r="L18" s="41">
        <v>7.2045646415391502</v>
      </c>
      <c r="M18" s="41">
        <v>174.98011205257228</v>
      </c>
      <c r="N18" s="41">
        <v>190.41212215257212</v>
      </c>
      <c r="P18" s="41">
        <v>44.865818467989413</v>
      </c>
      <c r="Q18" s="41">
        <v>38.486931561675817</v>
      </c>
      <c r="R18" s="41">
        <v>49.877220381940617</v>
      </c>
      <c r="S18" s="41">
        <v>59.929772653179214</v>
      </c>
      <c r="T18" s="41">
        <v>48.529982520618944</v>
      </c>
      <c r="U18" s="41">
        <v>-9.01459656985935</v>
      </c>
      <c r="V18" s="41">
        <v>12.155564641539229</v>
      </c>
      <c r="W18" s="41">
        <v>179.93111205257236</v>
      </c>
      <c r="X18" s="41">
        <v>195.3631221525722</v>
      </c>
      <c r="Z18" s="41">
        <v>30.772772653179118</v>
      </c>
      <c r="AA18" s="41">
        <v>19.372982520618848</v>
      </c>
      <c r="AB18" s="41">
        <v>-38.171596569859446</v>
      </c>
      <c r="AC18" s="41">
        <v>-17.001435358460867</v>
      </c>
      <c r="AD18" s="41">
        <v>150.77411205257226</v>
      </c>
      <c r="AE18" s="41">
        <v>166.20612215257211</v>
      </c>
      <c r="AG18" s="41">
        <v>-43.979596569859325</v>
      </c>
      <c r="AH18" s="41">
        <v>-22.809435358460746</v>
      </c>
      <c r="AI18" s="41">
        <v>144.96611205257238</v>
      </c>
      <c r="AJ18" s="41">
        <v>160.39812215257223</v>
      </c>
    </row>
    <row r="19" spans="1:36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N19" s="41">
        <v>-0.74699999999995725</v>
      </c>
      <c r="P19" s="41">
        <v>1.0000000000331966E-3</v>
      </c>
      <c r="Q19" s="41">
        <v>1.0000000000331966E-3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W19" s="41">
        <v>1.0000000000331966E-3</v>
      </c>
      <c r="X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C19" s="41">
        <v>1.0000000000331966E-3</v>
      </c>
      <c r="AD19" s="41">
        <v>1.0000000000331966E-3</v>
      </c>
      <c r="AE19" s="41">
        <v>1.0000000000331966E-3</v>
      </c>
      <c r="AG19" s="41">
        <v>1.0000000000331966E-3</v>
      </c>
      <c r="AH19" s="41">
        <v>1.0000000000331966E-3</v>
      </c>
      <c r="AI19" s="41">
        <v>1.0000000000331966E-3</v>
      </c>
      <c r="AJ19" s="41">
        <v>1.0000000000331966E-3</v>
      </c>
    </row>
    <row r="20" spans="1:36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N20" s="41">
        <v>-6.7161119999999954</v>
      </c>
      <c r="P20" s="41">
        <v>0.5351750000000095</v>
      </c>
      <c r="Q20" s="41">
        <v>0.5351750000000095</v>
      </c>
      <c r="R20" s="41">
        <v>0.5351750000000095</v>
      </c>
      <c r="S20" s="41">
        <v>0.5351750000000095</v>
      </c>
      <c r="T20" s="41">
        <v>0.5351750000000095</v>
      </c>
      <c r="U20" s="41">
        <v>-6.8415809999999908</v>
      </c>
      <c r="V20" s="41">
        <v>-6.6824569999999994</v>
      </c>
      <c r="W20" s="41">
        <v>-6.7161119999999954</v>
      </c>
      <c r="X20" s="41">
        <v>-6.7161119999999954</v>
      </c>
      <c r="Z20" s="41">
        <v>0.5351750000000095</v>
      </c>
      <c r="AA20" s="41">
        <v>0.5351750000000095</v>
      </c>
      <c r="AB20" s="41">
        <v>-6.8415809999999908</v>
      </c>
      <c r="AC20" s="41">
        <v>-6.6824569999999994</v>
      </c>
      <c r="AD20" s="41">
        <v>-6.7161119999999954</v>
      </c>
      <c r="AE20" s="41">
        <v>-6.7161119999999954</v>
      </c>
      <c r="AG20" s="41">
        <v>-6.8415809999999908</v>
      </c>
      <c r="AH20" s="41">
        <v>-6.6824569999999994</v>
      </c>
      <c r="AI20" s="41">
        <v>-6.7161119999999954</v>
      </c>
      <c r="AJ20" s="41">
        <v>-6.7161119999999954</v>
      </c>
    </row>
    <row r="21" spans="1:36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N21" s="41">
        <v>-82.141705999999999</v>
      </c>
      <c r="P21" s="41">
        <v>7.1804138563741446</v>
      </c>
      <c r="Q21" s="41">
        <v>-3.1086267249999935</v>
      </c>
      <c r="R21" s="41">
        <v>-25.013706000000013</v>
      </c>
      <c r="S21" s="41">
        <v>-24.359705999999989</v>
      </c>
      <c r="T21" s="41">
        <v>-31.052706000000001</v>
      </c>
      <c r="U21" s="41">
        <v>-43.214706000000007</v>
      </c>
      <c r="V21" s="41">
        <v>-43.214706000000007</v>
      </c>
      <c r="W21" s="41">
        <v>-32.149706000000009</v>
      </c>
      <c r="X21" s="41">
        <v>-32.460705999999988</v>
      </c>
      <c r="Z21" s="41">
        <v>-24.459705999999983</v>
      </c>
      <c r="AA21" s="41">
        <v>-31.152705999999995</v>
      </c>
      <c r="AB21" s="41">
        <v>-43.314706000000001</v>
      </c>
      <c r="AC21" s="41">
        <v>-43.314706000000001</v>
      </c>
      <c r="AD21" s="41">
        <v>-32.249706000000003</v>
      </c>
      <c r="AE21" s="41">
        <v>-32.560705999999982</v>
      </c>
      <c r="AG21" s="41">
        <v>-43.664705999999995</v>
      </c>
      <c r="AH21" s="41">
        <v>-43.664705999999995</v>
      </c>
      <c r="AI21" s="41">
        <v>-32.599705999999998</v>
      </c>
      <c r="AJ21" s="41">
        <v>-32.910705999999976</v>
      </c>
    </row>
    <row r="22" spans="1:36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N22" s="41">
        <v>1.1127330000000057</v>
      </c>
      <c r="P22" s="41">
        <v>2.2498553037149236</v>
      </c>
      <c r="Q22" s="41">
        <v>4.3691570898796215</v>
      </c>
      <c r="R22" s="41">
        <v>3.3777329999999921</v>
      </c>
      <c r="S22" s="41">
        <v>2.0737329999999901</v>
      </c>
      <c r="T22" s="41">
        <v>4.2737329999999787</v>
      </c>
      <c r="U22" s="41">
        <v>3.2597329999999829</v>
      </c>
      <c r="V22" s="41">
        <v>3.2597329999999971</v>
      </c>
      <c r="W22" s="41">
        <v>2.0057330000000064</v>
      </c>
      <c r="X22" s="41">
        <v>1.1127330000000057</v>
      </c>
      <c r="Z22" s="41">
        <v>20.190732999999994</v>
      </c>
      <c r="AA22" s="41">
        <v>22.390732999999983</v>
      </c>
      <c r="AB22" s="41">
        <v>21.376732999999987</v>
      </c>
      <c r="AC22" s="41">
        <v>21.376733000000002</v>
      </c>
      <c r="AD22" s="41">
        <v>20.122733000000011</v>
      </c>
      <c r="AE22" s="41">
        <v>19.22973300000001</v>
      </c>
      <c r="AG22" s="41">
        <v>21.32373299999999</v>
      </c>
      <c r="AH22" s="41">
        <v>21.323733000000004</v>
      </c>
      <c r="AI22" s="41">
        <v>20.069733000000014</v>
      </c>
      <c r="AJ22" s="41">
        <v>19.176733000000013</v>
      </c>
    </row>
    <row r="23" spans="1:36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N23" s="41">
        <v>3.5975040000000149</v>
      </c>
      <c r="P23" s="41">
        <v>1.6335039999999594</v>
      </c>
      <c r="Q23" s="41">
        <v>-0.8204960000000483</v>
      </c>
      <c r="R23" s="41">
        <v>-0.8204960000000483</v>
      </c>
      <c r="S23" s="41">
        <v>0.95950399999998126</v>
      </c>
      <c r="T23" s="41">
        <v>5.7005039999999667</v>
      </c>
      <c r="U23" s="41">
        <v>5.7005039999999667</v>
      </c>
      <c r="V23" s="41">
        <v>5.0395039999999653</v>
      </c>
      <c r="W23" s="41">
        <v>5.496503999999959</v>
      </c>
      <c r="X23" s="41">
        <v>0.71450399999997671</v>
      </c>
      <c r="Z23" s="41">
        <v>-9.8784959999999842</v>
      </c>
      <c r="AA23" s="41">
        <v>-5.1374959999999987</v>
      </c>
      <c r="AB23" s="41">
        <v>-5.1374959999999987</v>
      </c>
      <c r="AC23" s="41">
        <v>-5.7984960000000001</v>
      </c>
      <c r="AD23" s="41">
        <v>-5.3414960000000065</v>
      </c>
      <c r="AE23" s="41">
        <v>-10.123495999999989</v>
      </c>
      <c r="AG23" s="41">
        <v>-4.3604960000000119</v>
      </c>
      <c r="AH23" s="41">
        <v>-5.0214960000000133</v>
      </c>
      <c r="AI23" s="41">
        <v>-4.5644960000000196</v>
      </c>
      <c r="AJ23" s="41">
        <v>-9.3464960000000019</v>
      </c>
    </row>
    <row r="24" spans="1:36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N24" s="39">
        <v>-101.68981755457571</v>
      </c>
      <c r="P24" s="39">
        <v>54.242937249040551</v>
      </c>
      <c r="Q24" s="39">
        <v>-13.184087277979415</v>
      </c>
      <c r="R24" s="39">
        <v>-7.9903442779796023</v>
      </c>
      <c r="S24" s="39">
        <v>-8.0099132779796491</v>
      </c>
      <c r="T24" s="39">
        <v>-120.24318750436578</v>
      </c>
      <c r="U24" s="39">
        <v>-107.07345108519439</v>
      </c>
      <c r="V24" s="39">
        <v>-167.39836182158251</v>
      </c>
      <c r="W24" s="39">
        <v>-145.11371356719246</v>
      </c>
      <c r="X24" s="39">
        <v>-134.95471356719281</v>
      </c>
      <c r="Z24" s="39">
        <v>-0.11667299665350583</v>
      </c>
      <c r="AA24" s="39">
        <v>-112.34994722303963</v>
      </c>
      <c r="AB24" s="39">
        <v>-99.180210803868249</v>
      </c>
      <c r="AC24" s="39">
        <v>-159.50512154025637</v>
      </c>
      <c r="AD24" s="39">
        <v>-137.22047328586632</v>
      </c>
      <c r="AE24" s="39">
        <v>-127.06147328586667</v>
      </c>
      <c r="AG24" s="39">
        <v>27.130072000782093</v>
      </c>
      <c r="AH24" s="39">
        <v>-33.482755814671691</v>
      </c>
      <c r="AI24" s="39">
        <v>-11.198107560281642</v>
      </c>
      <c r="AJ24" s="39">
        <v>-1.039107560281991</v>
      </c>
    </row>
    <row r="25" spans="1:36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N25" s="41">
        <v>-231.84614185284408</v>
      </c>
      <c r="P25" s="41">
        <v>6.0000000001309672E-2</v>
      </c>
      <c r="Q25" s="41">
        <v>-66.895000000000437</v>
      </c>
      <c r="R25" s="41">
        <v>-66.895000000000437</v>
      </c>
      <c r="S25" s="41">
        <v>-66.895000000000437</v>
      </c>
      <c r="T25" s="41">
        <v>-172.13170008581437</v>
      </c>
      <c r="U25" s="41">
        <v>-161.13133338346233</v>
      </c>
      <c r="V25" s="41">
        <v>-222.30000911985007</v>
      </c>
      <c r="W25" s="41">
        <v>-200.12203786546161</v>
      </c>
      <c r="X25" s="41">
        <v>-200.12203786546161</v>
      </c>
      <c r="Z25" s="41">
        <v>-40.58975971867585</v>
      </c>
      <c r="AA25" s="41">
        <v>-145.82645980448979</v>
      </c>
      <c r="AB25" s="41">
        <v>-134.82609310213775</v>
      </c>
      <c r="AC25" s="41">
        <v>-195.99476883852549</v>
      </c>
      <c r="AD25" s="41">
        <v>-173.81679758413702</v>
      </c>
      <c r="AE25" s="41">
        <v>-173.81679758413702</v>
      </c>
      <c r="AG25" s="41">
        <v>18.050189702513308</v>
      </c>
      <c r="AH25" s="41">
        <v>-43.406403112938278</v>
      </c>
      <c r="AI25" s="41">
        <v>-21.228431858549811</v>
      </c>
      <c r="AJ25" s="41">
        <v>-21.228431858549811</v>
      </c>
    </row>
    <row r="26" spans="1:36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N26" s="41">
        <v>130.15632429827065</v>
      </c>
      <c r="P26" s="41">
        <v>54.182937249039242</v>
      </c>
      <c r="Q26" s="41">
        <v>53.710912722022385</v>
      </c>
      <c r="R26" s="41">
        <v>58.904655722022198</v>
      </c>
      <c r="S26" s="41">
        <v>58.885086722022606</v>
      </c>
      <c r="T26" s="41">
        <v>51.88851258144814</v>
      </c>
      <c r="U26" s="41">
        <v>54.057882298270215</v>
      </c>
      <c r="V26" s="41">
        <v>54.901647298270291</v>
      </c>
      <c r="W26" s="41">
        <v>55.008324298270054</v>
      </c>
      <c r="X26" s="41">
        <v>65.167324298270614</v>
      </c>
      <c r="Z26" s="41">
        <v>40.473086722022344</v>
      </c>
      <c r="AA26" s="41">
        <v>33.476512581447878</v>
      </c>
      <c r="AB26" s="41">
        <v>35.645882298269953</v>
      </c>
      <c r="AC26" s="41">
        <v>36.489647298270029</v>
      </c>
      <c r="AD26" s="41">
        <v>36.596324298269792</v>
      </c>
      <c r="AE26" s="41">
        <v>46.755324298270352</v>
      </c>
      <c r="AG26" s="41">
        <v>9.0798822982701495</v>
      </c>
      <c r="AH26" s="41">
        <v>9.9236472982702253</v>
      </c>
      <c r="AI26" s="41">
        <v>10.030324298269989</v>
      </c>
      <c r="AJ26" s="41">
        <v>20.189324298270549</v>
      </c>
    </row>
    <row r="27" spans="1:36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176.99417269568676</v>
      </c>
      <c r="M27" s="39">
        <v>93.344293339354408</v>
      </c>
      <c r="N27" s="39">
        <v>157.01235400598216</v>
      </c>
      <c r="P27" s="39">
        <v>-170.0838861621578</v>
      </c>
      <c r="Q27" s="39">
        <v>-95.674066371330127</v>
      </c>
      <c r="R27" s="39">
        <v>-95.674066371330127</v>
      </c>
      <c r="S27" s="39">
        <v>-48.043472371330381</v>
      </c>
      <c r="T27" s="39">
        <v>-45.917688461074704</v>
      </c>
      <c r="U27" s="39">
        <v>-21.092645445337439</v>
      </c>
      <c r="V27" s="39">
        <v>64.266172695686919</v>
      </c>
      <c r="W27" s="39">
        <v>-19.38370666064543</v>
      </c>
      <c r="X27" s="39">
        <v>44.284354005982323</v>
      </c>
      <c r="Z27" s="39">
        <v>-58.866472371330474</v>
      </c>
      <c r="AA27" s="39">
        <v>-56.740688461074797</v>
      </c>
      <c r="AB27" s="39">
        <v>-31.915645445337532</v>
      </c>
      <c r="AC27" s="39">
        <v>53.443172695686826</v>
      </c>
      <c r="AD27" s="39">
        <v>-30.206706660645523</v>
      </c>
      <c r="AE27" s="39">
        <v>33.46135400598223</v>
      </c>
      <c r="AG27" s="39">
        <v>-174.16064544533742</v>
      </c>
      <c r="AH27" s="39">
        <v>-88.801827304313065</v>
      </c>
      <c r="AI27" s="39">
        <v>-172.45170666064541</v>
      </c>
      <c r="AJ27" s="39">
        <v>-108.78364599401766</v>
      </c>
    </row>
    <row r="28" spans="1:36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N28" s="41">
        <v>238.59108575000005</v>
      </c>
      <c r="P28" s="41">
        <v>-48.54764299999988</v>
      </c>
      <c r="Q28" s="41">
        <v>-48.54764299999988</v>
      </c>
      <c r="R28" s="41">
        <v>-48.54764299999988</v>
      </c>
      <c r="S28" s="41">
        <v>-0.91704900000013367</v>
      </c>
      <c r="T28" s="41">
        <v>60.082950999999866</v>
      </c>
      <c r="U28" s="41">
        <v>59.079598000000033</v>
      </c>
      <c r="V28" s="41">
        <v>105.99759799999993</v>
      </c>
      <c r="W28" s="41">
        <v>122.74108575000002</v>
      </c>
      <c r="X28" s="41">
        <v>122.74108575000002</v>
      </c>
      <c r="Z28" s="41">
        <v>-88.067049000000111</v>
      </c>
      <c r="AA28" s="41">
        <v>-27.067049000000111</v>
      </c>
      <c r="AB28" s="41">
        <v>-28.070401999999945</v>
      </c>
      <c r="AC28" s="41">
        <v>18.847597999999948</v>
      </c>
      <c r="AD28" s="41">
        <v>35.591085750000047</v>
      </c>
      <c r="AE28" s="41">
        <v>35.591085750000047</v>
      </c>
      <c r="AG28" s="41">
        <v>-44.346402000000012</v>
      </c>
      <c r="AH28" s="41">
        <v>2.5715979999998808</v>
      </c>
      <c r="AI28" s="41">
        <v>19.31508574999998</v>
      </c>
      <c r="AJ28" s="41">
        <v>19.31508574999998</v>
      </c>
    </row>
    <row r="29" spans="1:36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J29" s="41">
        <v>-217.92082646107485</v>
      </c>
      <c r="K29" s="41">
        <v>-192.11111644533764</v>
      </c>
      <c r="L29" s="41">
        <v>-153.61271230431316</v>
      </c>
      <c r="M29" s="41">
        <v>-253.40945141064572</v>
      </c>
      <c r="N29" s="41">
        <v>-189.74138974401774</v>
      </c>
      <c r="P29" s="41">
        <v>-69.832830372956323</v>
      </c>
      <c r="Q29" s="41">
        <v>4.576989417871232</v>
      </c>
      <c r="R29" s="41">
        <v>4.576989417871232</v>
      </c>
      <c r="S29" s="41">
        <v>4.576989417871232</v>
      </c>
      <c r="T29" s="41">
        <v>-70.124826461074804</v>
      </c>
      <c r="U29" s="41">
        <v>-44.315116445337594</v>
      </c>
      <c r="V29" s="41">
        <v>-5.8167123043131141</v>
      </c>
      <c r="W29" s="41">
        <v>-105.61345141064567</v>
      </c>
      <c r="X29" s="41">
        <v>-41.945389744017689</v>
      </c>
      <c r="Z29" s="41">
        <v>80.90398941787123</v>
      </c>
      <c r="AA29" s="41">
        <v>6.2021735389251944</v>
      </c>
      <c r="AB29" s="41">
        <v>32.011883554662404</v>
      </c>
      <c r="AC29" s="41">
        <v>70.510287695686884</v>
      </c>
      <c r="AD29" s="41">
        <v>-29.286451410645668</v>
      </c>
      <c r="AE29" s="41">
        <v>34.381610255982309</v>
      </c>
      <c r="AG29" s="41">
        <v>-93.957116445337533</v>
      </c>
      <c r="AH29" s="41">
        <v>-55.458712304313053</v>
      </c>
      <c r="AI29" s="41">
        <v>-155.25545141064561</v>
      </c>
      <c r="AJ29" s="41">
        <v>-91.587389744017628</v>
      </c>
    </row>
    <row r="30" spans="1:36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N30" s="41">
        <v>213.82400000000001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G30" s="41">
        <v>0</v>
      </c>
      <c r="AH30" s="41">
        <v>0</v>
      </c>
      <c r="AI30" s="41">
        <v>0</v>
      </c>
      <c r="AJ30" s="41">
        <v>0</v>
      </c>
    </row>
    <row r="31" spans="1:36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N31" s="41">
        <v>-105.66134200000002</v>
      </c>
      <c r="P31" s="41">
        <v>-51.70341278920165</v>
      </c>
      <c r="Q31" s="41">
        <v>-51.70341278920165</v>
      </c>
      <c r="R31" s="41">
        <v>-51.70341278920165</v>
      </c>
      <c r="S31" s="41">
        <v>-51.70341278920165</v>
      </c>
      <c r="T31" s="41">
        <v>-35.875813000000001</v>
      </c>
      <c r="U31" s="41">
        <v>-35.857126999999998</v>
      </c>
      <c r="V31" s="41">
        <v>-35.914712999999999</v>
      </c>
      <c r="W31" s="41">
        <v>-36.511341000000002</v>
      </c>
      <c r="X31" s="41">
        <v>-36.511342000000006</v>
      </c>
      <c r="Z31" s="41">
        <v>-51.70341278920165</v>
      </c>
      <c r="AA31" s="41">
        <v>-35.875813000000001</v>
      </c>
      <c r="AB31" s="41">
        <v>-35.857126999999998</v>
      </c>
      <c r="AC31" s="41">
        <v>-35.914712999999999</v>
      </c>
      <c r="AD31" s="41">
        <v>-36.511341000000002</v>
      </c>
      <c r="AE31" s="41">
        <v>-36.511342000000006</v>
      </c>
      <c r="AG31" s="41">
        <v>-35.857126999999998</v>
      </c>
      <c r="AH31" s="41">
        <v>-35.914712999999999</v>
      </c>
      <c r="AI31" s="41">
        <v>-36.511341000000002</v>
      </c>
      <c r="AJ31" s="41">
        <v>-36.511342000000006</v>
      </c>
    </row>
    <row r="32" spans="1:36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J32" s="39">
        <v>335.74403562873704</v>
      </c>
      <c r="K32" s="39">
        <v>425.23038012403049</v>
      </c>
      <c r="L32" s="39">
        <v>532.31517662177794</v>
      </c>
      <c r="M32" s="39">
        <v>396.31410484286971</v>
      </c>
      <c r="N32" s="39">
        <v>311.07860364649605</v>
      </c>
      <c r="P32" s="39">
        <v>-93.794352587039612</v>
      </c>
      <c r="Q32" s="39">
        <v>-444.41500117868782</v>
      </c>
      <c r="R32" s="39">
        <v>-319.97222604268245</v>
      </c>
      <c r="S32" s="39">
        <v>-203.01832585323427</v>
      </c>
      <c r="T32" s="39">
        <v>-214.60089437126226</v>
      </c>
      <c r="U32" s="39">
        <v>-125.11454987596881</v>
      </c>
      <c r="V32" s="39">
        <v>-18.029753378221358</v>
      </c>
      <c r="W32" s="39">
        <v>-154.03082515712958</v>
      </c>
      <c r="X32" s="39">
        <v>-239.26632635350325</v>
      </c>
      <c r="Z32" s="39">
        <v>152.51567414675446</v>
      </c>
      <c r="AA32" s="39">
        <v>140.93310562872648</v>
      </c>
      <c r="AB32" s="39">
        <v>230.41945012401993</v>
      </c>
      <c r="AC32" s="39">
        <v>337.50424662176738</v>
      </c>
      <c r="AD32" s="39">
        <v>201.50317484285915</v>
      </c>
      <c r="AE32" s="39">
        <v>116.26767364648549</v>
      </c>
      <c r="AG32" s="39">
        <v>-425.22298476951619</v>
      </c>
      <c r="AH32" s="39">
        <v>-318.13818827176874</v>
      </c>
      <c r="AI32" s="39">
        <v>-454.13926005067697</v>
      </c>
      <c r="AJ32" s="39">
        <v>-539.37476124705063</v>
      </c>
    </row>
    <row r="33" spans="1:36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N33" s="41">
        <v>102.36341100000004</v>
      </c>
      <c r="P33" s="41">
        <v>146.48634256</v>
      </c>
      <c r="Q33" s="41">
        <v>146.48634256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W33" s="41">
        <v>146.48634256</v>
      </c>
      <c r="X33" s="41">
        <v>146.48634256</v>
      </c>
      <c r="Z33" s="41">
        <v>146.48634256</v>
      </c>
      <c r="AA33" s="41">
        <v>146.48634256</v>
      </c>
      <c r="AB33" s="41">
        <v>146.48634256</v>
      </c>
      <c r="AC33" s="41">
        <v>146.48634256</v>
      </c>
      <c r="AD33" s="41">
        <v>146.48634256</v>
      </c>
      <c r="AE33" s="41">
        <v>146.48634256</v>
      </c>
      <c r="AG33" s="41">
        <v>29.581600000000002</v>
      </c>
      <c r="AH33" s="41">
        <v>29.581600000000002</v>
      </c>
      <c r="AI33" s="41">
        <v>29.581600000000002</v>
      </c>
      <c r="AJ33" s="41">
        <v>29.581600000000002</v>
      </c>
    </row>
    <row r="34" spans="1:36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N34" s="41">
        <v>71.601477300004262</v>
      </c>
      <c r="P34" s="41">
        <v>-35.643214388609522</v>
      </c>
      <c r="Q34" s="41">
        <v>-23.200474365023183</v>
      </c>
      <c r="R34" s="41">
        <v>46.369760458392193</v>
      </c>
      <c r="S34" s="41">
        <v>53.658481314592791</v>
      </c>
      <c r="T34" s="41">
        <v>28.869290840117174</v>
      </c>
      <c r="U34" s="41">
        <v>5.8992386205281946</v>
      </c>
      <c r="V34" s="41">
        <v>-3.7700750854146463</v>
      </c>
      <c r="W34" s="41">
        <v>67.218947199999093</v>
      </c>
      <c r="X34" s="41">
        <v>67.21894720000455</v>
      </c>
      <c r="Z34" s="41">
        <v>15.576481314592456</v>
      </c>
      <c r="AA34" s="41">
        <v>-9.2127091598831612</v>
      </c>
      <c r="AB34" s="41">
        <v>-32.18276137947214</v>
      </c>
      <c r="AC34" s="41">
        <v>-41.852075085414981</v>
      </c>
      <c r="AD34" s="41">
        <v>29.136947199998758</v>
      </c>
      <c r="AE34" s="41">
        <v>29.136947200004215</v>
      </c>
      <c r="AG34" s="41">
        <v>-108.87913827947159</v>
      </c>
      <c r="AH34" s="41">
        <v>-118.54845198541443</v>
      </c>
      <c r="AI34" s="41">
        <v>-47.559429700000692</v>
      </c>
      <c r="AJ34" s="41">
        <v>-47.559429699995235</v>
      </c>
    </row>
    <row r="35" spans="1:36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J35" s="41">
        <v>726.00108468512144</v>
      </c>
      <c r="K35" s="41">
        <v>830.50761302743285</v>
      </c>
      <c r="L35" s="41">
        <v>866.36632098970085</v>
      </c>
      <c r="M35" s="41">
        <v>780.3080266666675</v>
      </c>
      <c r="N35" s="41">
        <v>780.94161367666538</v>
      </c>
      <c r="P35" s="41">
        <v>211.51844047879922</v>
      </c>
      <c r="Q35" s="41">
        <v>221.78987382363812</v>
      </c>
      <c r="R35" s="41">
        <v>231.39601763614337</v>
      </c>
      <c r="S35" s="41">
        <v>281.38946349142907</v>
      </c>
      <c r="T35" s="41">
        <v>391.06252712512151</v>
      </c>
      <c r="U35" s="41">
        <v>495.56905546743292</v>
      </c>
      <c r="V35" s="41">
        <v>531.42776342970092</v>
      </c>
      <c r="W35" s="41">
        <v>445.36946910666757</v>
      </c>
      <c r="X35" s="41">
        <v>446.00305611666545</v>
      </c>
      <c r="Z35" s="41">
        <v>37.086463491429186</v>
      </c>
      <c r="AA35" s="41">
        <v>146.75952712512162</v>
      </c>
      <c r="AB35" s="41">
        <v>251.26605546743303</v>
      </c>
      <c r="AC35" s="41">
        <v>287.12476342970103</v>
      </c>
      <c r="AD35" s="41">
        <v>201.06646910666768</v>
      </c>
      <c r="AE35" s="41">
        <v>201.70005611666556</v>
      </c>
      <c r="AG35" s="41">
        <v>90.620633027432632</v>
      </c>
      <c r="AH35" s="41">
        <v>126.47934098970063</v>
      </c>
      <c r="AI35" s="41">
        <v>40.42104666666728</v>
      </c>
      <c r="AJ35" s="41">
        <v>41.054633676665162</v>
      </c>
    </row>
    <row r="36" spans="1:36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J36" s="41">
        <v>189.19885754206643</v>
      </c>
      <c r="K36" s="41">
        <v>165.9590506409304</v>
      </c>
      <c r="L36" s="41">
        <v>170.28455581640742</v>
      </c>
      <c r="M36" s="41">
        <v>121.03722024692138</v>
      </c>
      <c r="N36" s="41">
        <v>116.45700699918916</v>
      </c>
      <c r="P36" s="41">
        <v>134.00278348034885</v>
      </c>
      <c r="Q36" s="41">
        <v>167.77144547097805</v>
      </c>
      <c r="R36" s="41">
        <v>183.56517520831312</v>
      </c>
      <c r="S36" s="41">
        <v>177.02952693351381</v>
      </c>
      <c r="T36" s="41">
        <v>207.36285754206619</v>
      </c>
      <c r="U36" s="41">
        <v>184.12305064093016</v>
      </c>
      <c r="V36" s="41">
        <v>188.44855581640718</v>
      </c>
      <c r="W36" s="41">
        <v>139.20122024692114</v>
      </c>
      <c r="X36" s="41">
        <v>134.62100699918892</v>
      </c>
      <c r="Z36" s="41">
        <v>163.69252693351382</v>
      </c>
      <c r="AA36" s="41">
        <v>194.02585754206621</v>
      </c>
      <c r="AB36" s="41">
        <v>170.78605064093017</v>
      </c>
      <c r="AC36" s="41">
        <v>175.11155581640719</v>
      </c>
      <c r="AD36" s="41">
        <v>125.86422024692115</v>
      </c>
      <c r="AE36" s="41">
        <v>121.28400699918893</v>
      </c>
      <c r="AG36" s="41">
        <v>129.83905064093028</v>
      </c>
      <c r="AH36" s="41">
        <v>134.1645558164073</v>
      </c>
      <c r="AI36" s="41">
        <v>84.917220246921261</v>
      </c>
      <c r="AJ36" s="41">
        <v>80.337006999189043</v>
      </c>
    </row>
    <row r="37" spans="1:36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N37" s="41">
        <v>-7.4709999999990941</v>
      </c>
      <c r="P37" s="41">
        <v>24.425000000000637</v>
      </c>
      <c r="Q37" s="41">
        <v>24.425000000000637</v>
      </c>
      <c r="R37" s="41">
        <v>24.425000000000637</v>
      </c>
      <c r="S37" s="41">
        <v>6.1670000000008258</v>
      </c>
      <c r="T37" s="41">
        <v>15.509000000000469</v>
      </c>
      <c r="U37" s="41">
        <v>-13.161999999999352</v>
      </c>
      <c r="V37" s="41">
        <v>-16.134999999999309</v>
      </c>
      <c r="W37" s="41">
        <v>-6.1609999999996035</v>
      </c>
      <c r="X37" s="41">
        <v>-10.511999999999261</v>
      </c>
      <c r="Z37" s="41">
        <v>5.4510000000000218</v>
      </c>
      <c r="AA37" s="41">
        <v>14.792999999999665</v>
      </c>
      <c r="AB37" s="41">
        <v>-13.878000000000156</v>
      </c>
      <c r="AC37" s="41">
        <v>-16.851000000000113</v>
      </c>
      <c r="AD37" s="41">
        <v>-6.8770000000004075</v>
      </c>
      <c r="AE37" s="41">
        <v>-11.228000000000065</v>
      </c>
      <c r="AG37" s="41">
        <v>-13.632999999999356</v>
      </c>
      <c r="AH37" s="41">
        <v>-16.605999999999312</v>
      </c>
      <c r="AI37" s="41">
        <v>-6.6319999999996071</v>
      </c>
      <c r="AJ37" s="41">
        <v>-10.982999999999265</v>
      </c>
    </row>
    <row r="38" spans="1:36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J38" s="41">
        <v>-1214.9656598967103</v>
      </c>
      <c r="K38" s="41">
        <v>-1148.8296181428586</v>
      </c>
      <c r="L38" s="41">
        <v>-1086.815755851997</v>
      </c>
      <c r="M38" s="41">
        <v>-1034.9232476443231</v>
      </c>
      <c r="N38" s="41">
        <v>-1001.8047254025068</v>
      </c>
      <c r="P38" s="41">
        <v>-835.21620757657183</v>
      </c>
      <c r="Q38" s="41">
        <v>-1051.6575059914903</v>
      </c>
      <c r="R38" s="41">
        <v>-1056.9695889914892</v>
      </c>
      <c r="S38" s="41">
        <v>-1016.92958693539</v>
      </c>
      <c r="T38" s="41">
        <v>-1196.0246598967096</v>
      </c>
      <c r="U38" s="41">
        <v>-1129.8886181428579</v>
      </c>
      <c r="V38" s="41">
        <v>-1067.8747558519963</v>
      </c>
      <c r="W38" s="41">
        <v>-1015.9822476443223</v>
      </c>
      <c r="X38" s="41">
        <v>-982.86372540250613</v>
      </c>
      <c r="Z38" s="41">
        <v>-917.08458693538978</v>
      </c>
      <c r="AA38" s="41">
        <v>-1096.1796598967094</v>
      </c>
      <c r="AB38" s="41">
        <v>-1030.0436181428577</v>
      </c>
      <c r="AC38" s="41">
        <v>-968.02975585199601</v>
      </c>
      <c r="AD38" s="41">
        <v>-916.13724764432209</v>
      </c>
      <c r="AE38" s="41">
        <v>-883.01872540250588</v>
      </c>
      <c r="AG38" s="41">
        <v>-1007.4836181428564</v>
      </c>
      <c r="AH38" s="41">
        <v>-945.46975585199471</v>
      </c>
      <c r="AI38" s="41">
        <v>-893.57724764432078</v>
      </c>
      <c r="AJ38" s="41">
        <v>-860.45872540250457</v>
      </c>
    </row>
    <row r="39" spans="1:36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N39" s="41">
        <v>-132.63399999999999</v>
      </c>
      <c r="P39" s="41">
        <v>-0.81515166437853281</v>
      </c>
      <c r="Q39" s="41">
        <v>-0.81515166437853281</v>
      </c>
      <c r="R39" s="41">
        <v>-0.81515166437853281</v>
      </c>
      <c r="S39" s="41">
        <v>-58.687692231994902</v>
      </c>
      <c r="T39" s="41">
        <v>-58.687692231994902</v>
      </c>
      <c r="U39" s="41">
        <v>-132.63399999999999</v>
      </c>
      <c r="V39" s="41">
        <v>-132.63399999999999</v>
      </c>
      <c r="W39" s="41">
        <v>-132.63399999999999</v>
      </c>
      <c r="X39" s="41">
        <v>-132.63399999999999</v>
      </c>
      <c r="Z39" s="41">
        <v>73.946307768005084</v>
      </c>
      <c r="AA39" s="41">
        <v>73.946307768005084</v>
      </c>
      <c r="AB39" s="41">
        <v>0</v>
      </c>
      <c r="AC39" s="41">
        <v>0</v>
      </c>
      <c r="AD39" s="41">
        <v>0</v>
      </c>
      <c r="AE39" s="41">
        <v>0</v>
      </c>
      <c r="AG39" s="41">
        <v>0</v>
      </c>
      <c r="AH39" s="41">
        <v>0</v>
      </c>
      <c r="AI39" s="41">
        <v>0</v>
      </c>
      <c r="AJ39" s="41">
        <v>0</v>
      </c>
    </row>
    <row r="40" spans="1:36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J40" s="41">
        <v>119.70330335477092</v>
      </c>
      <c r="K40" s="41">
        <v>239.04559910904368</v>
      </c>
      <c r="L40" s="41">
        <v>250.67420229999584</v>
      </c>
      <c r="M40" s="41">
        <v>270.31958884528399</v>
      </c>
      <c r="N40" s="41">
        <v>294.02358691528616</v>
      </c>
      <c r="P40" s="41">
        <v>8.0804579169930548</v>
      </c>
      <c r="Q40" s="41">
        <v>-147.62745315114216</v>
      </c>
      <c r="R40" s="41">
        <v>-169.15439110890952</v>
      </c>
      <c r="S40" s="41">
        <v>-129.54656154028385</v>
      </c>
      <c r="T40" s="41">
        <v>-155.59847054522947</v>
      </c>
      <c r="U40" s="41">
        <v>-36.25617479095672</v>
      </c>
      <c r="V40" s="41">
        <v>-24.627571600004558</v>
      </c>
      <c r="W40" s="41">
        <v>-4.9821850547164104</v>
      </c>
      <c r="X40" s="41">
        <v>18.721813015285761</v>
      </c>
      <c r="Z40" s="41">
        <v>321.8654384597105</v>
      </c>
      <c r="AA40" s="41">
        <v>295.81352945476488</v>
      </c>
      <c r="AB40" s="41">
        <v>415.15582520903763</v>
      </c>
      <c r="AC40" s="41">
        <v>426.78442839998979</v>
      </c>
      <c r="AD40" s="41">
        <v>446.42981494527794</v>
      </c>
      <c r="AE40" s="41">
        <v>470.13381301528011</v>
      </c>
      <c r="AG40" s="41">
        <v>392.01393221549574</v>
      </c>
      <c r="AH40" s="41">
        <v>403.64253540644791</v>
      </c>
      <c r="AI40" s="41">
        <v>423.28792195173605</v>
      </c>
      <c r="AJ40" s="41">
        <v>446.99192002173822</v>
      </c>
    </row>
    <row r="41" spans="1:36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659.55863364021093</v>
      </c>
      <c r="L41" s="41">
        <v>687.7093626428707</v>
      </c>
      <c r="M41" s="41">
        <v>687.36675451463225</v>
      </c>
      <c r="N41" s="41">
        <v>570.3195412178577</v>
      </c>
      <c r="P41" s="41">
        <v>621.43955491453062</v>
      </c>
      <c r="Q41" s="41">
        <v>586.48528044688715</v>
      </c>
      <c r="R41" s="41">
        <v>616.31175585571691</v>
      </c>
      <c r="S41" s="41">
        <v>604.75724284236935</v>
      </c>
      <c r="T41" s="41">
        <v>682.7685945443252</v>
      </c>
      <c r="U41" s="41">
        <v>601.9636336402109</v>
      </c>
      <c r="V41" s="41">
        <v>630.11436264287067</v>
      </c>
      <c r="W41" s="41">
        <v>629.77175451463222</v>
      </c>
      <c r="X41" s="41">
        <v>512.72454121785768</v>
      </c>
      <c r="Z41" s="41">
        <v>301.23424284236921</v>
      </c>
      <c r="AA41" s="41">
        <v>379.24559454432506</v>
      </c>
      <c r="AB41" s="41">
        <v>298.44063364021076</v>
      </c>
      <c r="AC41" s="41">
        <v>326.59136264287054</v>
      </c>
      <c r="AD41" s="41">
        <v>326.24875451463208</v>
      </c>
      <c r="AE41" s="41">
        <v>209.20154121785754</v>
      </c>
      <c r="AG41" s="41">
        <v>48.237633640211016</v>
      </c>
      <c r="AH41" s="41">
        <v>76.388362642870788</v>
      </c>
      <c r="AI41" s="41">
        <v>76.045754514632335</v>
      </c>
      <c r="AJ41" s="41">
        <v>-41.001458782142208</v>
      </c>
    </row>
    <row r="42" spans="1:36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J42" s="41">
        <v>-473.76367755623812</v>
      </c>
      <c r="K42" s="41">
        <v>-458.95477167652757</v>
      </c>
      <c r="L42" s="41">
        <v>-482.12980124877265</v>
      </c>
      <c r="M42" s="41">
        <v>-619.01913772</v>
      </c>
      <c r="N42" s="41">
        <v>-606.49158230000035</v>
      </c>
      <c r="P42" s="41">
        <v>-501.55877719850645</v>
      </c>
      <c r="Q42" s="41">
        <v>-501.55877719850633</v>
      </c>
      <c r="R42" s="41">
        <v>-480.1582859670213</v>
      </c>
      <c r="S42" s="41">
        <v>-425.45037665814579</v>
      </c>
      <c r="T42" s="41">
        <v>-437.4736775562381</v>
      </c>
      <c r="U42" s="41">
        <v>-422.66477167652755</v>
      </c>
      <c r="V42" s="41">
        <v>-445.83980124877263</v>
      </c>
      <c r="W42" s="41">
        <v>-582.72913771999993</v>
      </c>
      <c r="X42" s="41">
        <v>-570.20158230000038</v>
      </c>
      <c r="Z42" s="41">
        <v>47.200623341854225</v>
      </c>
      <c r="AA42" s="41">
        <v>35.177322443761909</v>
      </c>
      <c r="AB42" s="41">
        <v>49.98622832347246</v>
      </c>
      <c r="AC42" s="41">
        <v>26.81119875122738</v>
      </c>
      <c r="AD42" s="41">
        <v>-110.07813771999997</v>
      </c>
      <c r="AE42" s="41">
        <v>-97.550582300000315</v>
      </c>
      <c r="AG42" s="41">
        <v>-5.9157716765275836</v>
      </c>
      <c r="AH42" s="41">
        <v>-29.090801248772664</v>
      </c>
      <c r="AI42" s="41">
        <v>-165.98013772000002</v>
      </c>
      <c r="AJ42" s="41">
        <v>-153.45258230000036</v>
      </c>
    </row>
    <row r="43" spans="1:36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N43" s="41">
        <v>123.77327424000001</v>
      </c>
      <c r="P43" s="41">
        <v>133.48641889034974</v>
      </c>
      <c r="Q43" s="41">
        <v>133.48641889034977</v>
      </c>
      <c r="R43" s="41">
        <v>138.57113997054728</v>
      </c>
      <c r="S43" s="41">
        <v>158.10783437066891</v>
      </c>
      <c r="T43" s="41">
        <v>161.12499324727423</v>
      </c>
      <c r="U43" s="41">
        <v>175.44969380527229</v>
      </c>
      <c r="V43" s="41">
        <v>176.37442595898324</v>
      </c>
      <c r="W43" s="41">
        <v>160.4100116336854</v>
      </c>
      <c r="X43" s="41">
        <v>131.16927424000002</v>
      </c>
      <c r="Z43" s="41">
        <v>-42.939165629331114</v>
      </c>
      <c r="AA43" s="41">
        <v>-39.922006752725792</v>
      </c>
      <c r="AB43" s="41">
        <v>-25.597306194727736</v>
      </c>
      <c r="AC43" s="41">
        <v>-24.672574041016773</v>
      </c>
      <c r="AD43" s="41">
        <v>-40.636988366314625</v>
      </c>
      <c r="AE43" s="41">
        <v>-69.877725760000004</v>
      </c>
      <c r="AG43" s="41">
        <v>20.395693805272295</v>
      </c>
      <c r="AH43" s="41">
        <v>21.320425958983257</v>
      </c>
      <c r="AI43" s="41">
        <v>5.3560116336854051</v>
      </c>
      <c r="AJ43" s="41">
        <v>-23.884725759999974</v>
      </c>
    </row>
    <row r="44" spans="1:36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J44" s="39">
        <v>424.40276037209787</v>
      </c>
      <c r="K44" s="39">
        <v>442.8745132726599</v>
      </c>
      <c r="L44" s="39">
        <v>357.41800667116968</v>
      </c>
      <c r="M44" s="39">
        <v>398.33877480973388</v>
      </c>
      <c r="N44" s="39">
        <v>385.14863295792929</v>
      </c>
      <c r="P44" s="39">
        <v>466.54437427735047</v>
      </c>
      <c r="Q44" s="39">
        <v>444.74412829193807</v>
      </c>
      <c r="R44" s="39">
        <v>432.05725994364548</v>
      </c>
      <c r="S44" s="39">
        <v>200.36840437413412</v>
      </c>
      <c r="T44" s="39">
        <v>423.69476037209733</v>
      </c>
      <c r="U44" s="39">
        <v>442.16651327265936</v>
      </c>
      <c r="V44" s="39">
        <v>356.71000667116914</v>
      </c>
      <c r="W44" s="39">
        <v>397.63077480973334</v>
      </c>
      <c r="X44" s="39">
        <v>384.44063295792876</v>
      </c>
      <c r="Z44" s="39">
        <v>200.26940437413396</v>
      </c>
      <c r="AA44" s="39">
        <v>423.59576037209717</v>
      </c>
      <c r="AB44" s="39">
        <v>442.0675132726592</v>
      </c>
      <c r="AC44" s="39">
        <v>356.61100667116898</v>
      </c>
      <c r="AD44" s="39">
        <v>397.53177480973318</v>
      </c>
      <c r="AE44" s="39">
        <v>384.3416329579286</v>
      </c>
      <c r="AG44" s="39">
        <v>422.19551327265981</v>
      </c>
      <c r="AH44" s="39">
        <v>336.73900667116959</v>
      </c>
      <c r="AI44" s="39">
        <v>377.65977480973379</v>
      </c>
      <c r="AJ44" s="39">
        <v>364.46963295792921</v>
      </c>
    </row>
    <row r="45" spans="1:36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J45" s="41">
        <v>319.28471131090146</v>
      </c>
      <c r="K45" s="41">
        <v>344.08023541515149</v>
      </c>
      <c r="L45" s="41">
        <v>262.58354970969867</v>
      </c>
      <c r="M45" s="41">
        <v>301.8258751777912</v>
      </c>
      <c r="N45" s="41">
        <v>290.09150725305335</v>
      </c>
      <c r="P45" s="41">
        <v>300.52044108474956</v>
      </c>
      <c r="Q45" s="41">
        <v>336.2955339061532</v>
      </c>
      <c r="R45" s="41">
        <v>324.20144395239231</v>
      </c>
      <c r="S45" s="41">
        <v>95.462932517684749</v>
      </c>
      <c r="T45" s="41">
        <v>318.79871131090022</v>
      </c>
      <c r="U45" s="41">
        <v>343.59423541515025</v>
      </c>
      <c r="V45" s="41">
        <v>262.09754970969743</v>
      </c>
      <c r="W45" s="41">
        <v>301.33987517778996</v>
      </c>
      <c r="X45" s="41">
        <v>289.60550725305211</v>
      </c>
      <c r="Z45" s="41">
        <v>95.393932517684789</v>
      </c>
      <c r="AA45" s="41">
        <v>318.72971131090026</v>
      </c>
      <c r="AB45" s="41">
        <v>343.52523541515029</v>
      </c>
      <c r="AC45" s="41">
        <v>262.02854970969747</v>
      </c>
      <c r="AD45" s="41">
        <v>301.27087517779</v>
      </c>
      <c r="AE45" s="41">
        <v>289.53650725305215</v>
      </c>
      <c r="AG45" s="41">
        <v>333.61423541515114</v>
      </c>
      <c r="AH45" s="41">
        <v>252.11754970969832</v>
      </c>
      <c r="AI45" s="41">
        <v>291.35987517779085</v>
      </c>
      <c r="AJ45" s="41">
        <v>279.625507253053</v>
      </c>
    </row>
    <row r="46" spans="1:36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J46" s="41">
        <v>105.11804906119664</v>
      </c>
      <c r="K46" s="41">
        <v>98.794277857509314</v>
      </c>
      <c r="L46" s="41">
        <v>94.834456961471687</v>
      </c>
      <c r="M46" s="41">
        <v>96.512899631942901</v>
      </c>
      <c r="N46" s="41">
        <v>95.057125704876626</v>
      </c>
      <c r="P46" s="41">
        <v>166.02393319260068</v>
      </c>
      <c r="Q46" s="41">
        <v>108.44859438578465</v>
      </c>
      <c r="R46" s="41">
        <v>107.85581599125317</v>
      </c>
      <c r="S46" s="41">
        <v>104.90547185644891</v>
      </c>
      <c r="T46" s="41">
        <v>104.89604906119689</v>
      </c>
      <c r="U46" s="41">
        <v>98.572277857509562</v>
      </c>
      <c r="V46" s="41">
        <v>94.612456961471935</v>
      </c>
      <c r="W46" s="41">
        <v>96.290899631943148</v>
      </c>
      <c r="X46" s="41">
        <v>94.835125704876873</v>
      </c>
      <c r="Z46" s="41">
        <v>104.87547185644894</v>
      </c>
      <c r="AA46" s="41">
        <v>104.86604906119692</v>
      </c>
      <c r="AB46" s="41">
        <v>98.542277857509589</v>
      </c>
      <c r="AC46" s="41">
        <v>94.582456961471962</v>
      </c>
      <c r="AD46" s="41">
        <v>96.260899631943175</v>
      </c>
      <c r="AE46" s="41">
        <v>94.8051257048769</v>
      </c>
      <c r="AG46" s="41">
        <v>88.581277857509576</v>
      </c>
      <c r="AH46" s="41">
        <v>84.621456961471949</v>
      </c>
      <c r="AI46" s="41">
        <v>86.299899631943163</v>
      </c>
      <c r="AJ46" s="41">
        <v>84.844125704876888</v>
      </c>
    </row>
    <row r="47" spans="1:36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J47" s="39">
        <v>-391.36546717126475</v>
      </c>
      <c r="K47" s="39">
        <v>-500.82653401506104</v>
      </c>
      <c r="L47" s="39">
        <v>-486.00424220737477</v>
      </c>
      <c r="M47" s="39">
        <v>-491.23233262172107</v>
      </c>
      <c r="N47" s="39">
        <v>-532.46237769260006</v>
      </c>
      <c r="P47" s="39">
        <v>-175.35607512367278</v>
      </c>
      <c r="Q47" s="39">
        <v>-183.09449117281656</v>
      </c>
      <c r="R47" s="39">
        <v>-239.91737377522804</v>
      </c>
      <c r="S47" s="39">
        <v>-278.58629202314842</v>
      </c>
      <c r="T47" s="39">
        <v>-405.46646717126532</v>
      </c>
      <c r="U47" s="39">
        <v>-514.92753401506161</v>
      </c>
      <c r="V47" s="39">
        <v>-500.10524220737534</v>
      </c>
      <c r="W47" s="39">
        <v>-505.33333262172164</v>
      </c>
      <c r="X47" s="39">
        <v>-546.56337769260062</v>
      </c>
      <c r="Z47" s="39">
        <v>-31.977292023148038</v>
      </c>
      <c r="AA47" s="39">
        <v>-158.85746717126494</v>
      </c>
      <c r="AB47" s="39">
        <v>-268.31853401506123</v>
      </c>
      <c r="AC47" s="39">
        <v>-253.49624220737496</v>
      </c>
      <c r="AD47" s="39">
        <v>-258.72433262172126</v>
      </c>
      <c r="AE47" s="39">
        <v>-299.95437769260025</v>
      </c>
      <c r="AG47" s="39">
        <v>-62.950275775061527</v>
      </c>
      <c r="AH47" s="39">
        <v>-48.127983967375258</v>
      </c>
      <c r="AI47" s="39">
        <v>-53.356074381721555</v>
      </c>
      <c r="AJ47" s="39">
        <v>-94.586119452600542</v>
      </c>
    </row>
    <row r="48" spans="1:36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N48" s="41">
        <v>-268.34299999999985</v>
      </c>
      <c r="P48" s="41">
        <v>-75.837787752726399</v>
      </c>
      <c r="Q48" s="41">
        <v>-75.837787752726399</v>
      </c>
      <c r="R48" s="41">
        <v>-75.837787752726399</v>
      </c>
      <c r="S48" s="41">
        <v>-114.17378775272664</v>
      </c>
      <c r="T48" s="41">
        <v>-114.17378775272664</v>
      </c>
      <c r="U48" s="41">
        <v>-215.01500000000033</v>
      </c>
      <c r="V48" s="41">
        <v>-253.35100000000057</v>
      </c>
      <c r="W48" s="41">
        <v>-253.35100000000057</v>
      </c>
      <c r="X48" s="41">
        <v>-253.34299999999985</v>
      </c>
      <c r="Z48" s="41">
        <v>-114.17378775272664</v>
      </c>
      <c r="AA48" s="41">
        <v>-114.17378775272664</v>
      </c>
      <c r="AB48" s="41">
        <v>-215.01500000000033</v>
      </c>
      <c r="AC48" s="41">
        <v>-253.35100000000057</v>
      </c>
      <c r="AD48" s="41">
        <v>-253.35100000000057</v>
      </c>
      <c r="AE48" s="41">
        <v>-253.34299999999985</v>
      </c>
      <c r="AG48" s="41">
        <v>5.4559999999992215</v>
      </c>
      <c r="AH48" s="41">
        <v>-32.880000000001019</v>
      </c>
      <c r="AI48" s="41">
        <v>-32.880000000001019</v>
      </c>
      <c r="AJ48" s="41">
        <v>-32.872000000000298</v>
      </c>
    </row>
    <row r="49" spans="1:36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N49" s="41">
        <v>-25</v>
      </c>
      <c r="P49" s="41">
        <v>-25</v>
      </c>
      <c r="Q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W49" s="41">
        <v>-25</v>
      </c>
      <c r="X49" s="41">
        <v>-25</v>
      </c>
      <c r="Z49" s="41">
        <v>-0.47500000000000142</v>
      </c>
      <c r="AA49" s="41">
        <v>-0.47500000000000142</v>
      </c>
      <c r="AB49" s="41">
        <v>-0.47500000000000142</v>
      </c>
      <c r="AC49" s="41">
        <v>-0.47500000000000142</v>
      </c>
      <c r="AD49" s="41">
        <v>-0.47500000000000142</v>
      </c>
      <c r="AE49" s="41">
        <v>-0.47500000000000142</v>
      </c>
      <c r="AG49" s="41">
        <v>-0.47500000000000142</v>
      </c>
      <c r="AH49" s="41">
        <v>-0.47500000000000142</v>
      </c>
      <c r="AI49" s="41">
        <v>-0.47500000000000142</v>
      </c>
      <c r="AJ49" s="41">
        <v>-0.47500000000000142</v>
      </c>
    </row>
    <row r="50" spans="1:36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J50" s="41">
        <v>-368.01788657266434</v>
      </c>
      <c r="K50" s="41">
        <v>-366.51804115641937</v>
      </c>
      <c r="L50" s="41">
        <v>-316.70247426003846</v>
      </c>
      <c r="M50" s="41">
        <v>-304.35163059777199</v>
      </c>
      <c r="N50" s="41">
        <v>-387.15756852136064</v>
      </c>
      <c r="P50" s="41">
        <v>-202.35199889678978</v>
      </c>
      <c r="Q50" s="41">
        <v>-239.14830246442207</v>
      </c>
      <c r="R50" s="41">
        <v>-296.79298226020808</v>
      </c>
      <c r="S50" s="41">
        <v>-331.43518735704731</v>
      </c>
      <c r="T50" s="41">
        <v>-370.79688657266433</v>
      </c>
      <c r="U50" s="41">
        <v>-369.29704115641937</v>
      </c>
      <c r="V50" s="41">
        <v>-319.48147426003845</v>
      </c>
      <c r="W50" s="41">
        <v>-307.13063059777198</v>
      </c>
      <c r="X50" s="41">
        <v>-389.93656852136064</v>
      </c>
      <c r="Z50" s="41">
        <v>-136.99218735704699</v>
      </c>
      <c r="AA50" s="41">
        <v>-176.35388657266401</v>
      </c>
      <c r="AB50" s="41">
        <v>-174.85404115641904</v>
      </c>
      <c r="AC50" s="41">
        <v>-125.03847426003813</v>
      </c>
      <c r="AD50" s="41">
        <v>-112.6876305977716</v>
      </c>
      <c r="AE50" s="41">
        <v>-195.49356852136032</v>
      </c>
      <c r="AG50" s="41">
        <v>-190.42878291641958</v>
      </c>
      <c r="AH50" s="41">
        <v>-140.61321602003866</v>
      </c>
      <c r="AI50" s="41">
        <v>-128.26237235777214</v>
      </c>
      <c r="AJ50" s="41">
        <v>-211.06831028136085</v>
      </c>
    </row>
    <row r="51" spans="1:36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N51" s="41">
        <v>214.49511341592984</v>
      </c>
      <c r="P51" s="41">
        <v>236.96355005317079</v>
      </c>
      <c r="Q51" s="41">
        <v>236.964</v>
      </c>
      <c r="R51" s="41">
        <v>242.529</v>
      </c>
      <c r="S51" s="41">
        <v>279.81400000000002</v>
      </c>
      <c r="T51" s="41">
        <v>190.56200000000001</v>
      </c>
      <c r="U51" s="41">
        <v>199.81100000000001</v>
      </c>
      <c r="V51" s="41">
        <v>202.38399999999999</v>
      </c>
      <c r="W51" s="41">
        <v>202.38387778393945</v>
      </c>
      <c r="X51" s="41">
        <v>214.49511341592984</v>
      </c>
      <c r="Z51" s="41">
        <v>279.81400000000002</v>
      </c>
      <c r="AA51" s="41">
        <v>190.56200000000001</v>
      </c>
      <c r="AB51" s="41">
        <v>199.81100000000001</v>
      </c>
      <c r="AC51" s="41">
        <v>202.38399999999999</v>
      </c>
      <c r="AD51" s="41">
        <v>202.38387778393945</v>
      </c>
      <c r="AE51" s="41">
        <v>214.49511341592984</v>
      </c>
      <c r="AG51" s="41">
        <v>199.81100000000001</v>
      </c>
      <c r="AH51" s="41">
        <v>202.38399999999999</v>
      </c>
      <c r="AI51" s="41">
        <v>202.38387778393945</v>
      </c>
      <c r="AJ51" s="41">
        <v>214.49511341592984</v>
      </c>
    </row>
    <row r="52" spans="1:36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J52" s="41">
        <v>-59.735792845872936</v>
      </c>
      <c r="K52" s="41">
        <v>-79.104492858640015</v>
      </c>
      <c r="L52" s="41">
        <v>-78.334767947334967</v>
      </c>
      <c r="M52" s="41">
        <v>-95.913579807887857</v>
      </c>
      <c r="N52" s="41">
        <v>-66.456922587168151</v>
      </c>
      <c r="P52" s="41">
        <v>-109.12983852732668</v>
      </c>
      <c r="Q52" s="41">
        <v>-80.072400955668741</v>
      </c>
      <c r="R52" s="41">
        <v>-84.815603762293563</v>
      </c>
      <c r="S52" s="41">
        <v>-87.791316913374487</v>
      </c>
      <c r="T52" s="41">
        <v>-86.057792845873962</v>
      </c>
      <c r="U52" s="41">
        <v>-105.42649285864104</v>
      </c>
      <c r="V52" s="41">
        <v>-104.65676794733599</v>
      </c>
      <c r="W52" s="41">
        <v>-122.23557980788888</v>
      </c>
      <c r="X52" s="41">
        <v>-92.778922587169177</v>
      </c>
      <c r="Z52" s="41">
        <v>-60.150316913373558</v>
      </c>
      <c r="AA52" s="41">
        <v>-58.416792845873033</v>
      </c>
      <c r="AB52" s="41">
        <v>-77.785492858640112</v>
      </c>
      <c r="AC52" s="41">
        <v>-77.015767947335064</v>
      </c>
      <c r="AD52" s="41">
        <v>-94.594579807887953</v>
      </c>
      <c r="AE52" s="41">
        <v>-65.137922587168248</v>
      </c>
      <c r="AG52" s="41">
        <v>-77.313492858640359</v>
      </c>
      <c r="AH52" s="41">
        <v>-76.543767947335311</v>
      </c>
      <c r="AI52" s="41">
        <v>-94.122579807888201</v>
      </c>
      <c r="AJ52" s="41">
        <v>-64.665922587168495</v>
      </c>
    </row>
    <row r="53" spans="1:36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J53" s="39">
        <v>587.88976692155552</v>
      </c>
      <c r="K53" s="39">
        <v>661.51151228349204</v>
      </c>
      <c r="L53" s="39">
        <v>633.64257730773397</v>
      </c>
      <c r="M53" s="39">
        <v>573.03171431379019</v>
      </c>
      <c r="N53" s="39">
        <v>626.6119294730081</v>
      </c>
      <c r="P53" s="39">
        <v>389.24793312512702</v>
      </c>
      <c r="Q53" s="39">
        <v>711.09008484744402</v>
      </c>
      <c r="R53" s="39">
        <v>663.89060184434459</v>
      </c>
      <c r="S53" s="39">
        <v>583.28105681928514</v>
      </c>
      <c r="T53" s="39">
        <v>554.57259293417042</v>
      </c>
      <c r="U53" s="39">
        <v>628.19433829610693</v>
      </c>
      <c r="V53" s="39">
        <v>600.32540332034887</v>
      </c>
      <c r="W53" s="39">
        <v>539.71454032640509</v>
      </c>
      <c r="X53" s="39">
        <v>593.294755485623</v>
      </c>
      <c r="Z53" s="39">
        <v>497.99581653796122</v>
      </c>
      <c r="AA53" s="39">
        <v>469.28735265284649</v>
      </c>
      <c r="AB53" s="39">
        <v>542.90909801478301</v>
      </c>
      <c r="AC53" s="39">
        <v>515.04016303902495</v>
      </c>
      <c r="AD53" s="39">
        <v>454.42930004508116</v>
      </c>
      <c r="AE53" s="39">
        <v>508.00951520429908</v>
      </c>
      <c r="AG53" s="39">
        <v>328.36129873013101</v>
      </c>
      <c r="AH53" s="39">
        <v>300.78028083343725</v>
      </c>
      <c r="AI53" s="39">
        <v>240.16941783949346</v>
      </c>
      <c r="AJ53" s="39">
        <v>293.74963299871138</v>
      </c>
    </row>
    <row r="54" spans="1:36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J54" s="41">
        <v>37.6987215574309</v>
      </c>
      <c r="K54" s="41">
        <v>36.993518659844113</v>
      </c>
      <c r="L54" s="41">
        <v>40.614423659843879</v>
      </c>
      <c r="M54" s="41">
        <v>41.143067659849322</v>
      </c>
      <c r="N54" s="41">
        <v>41.143067659849322</v>
      </c>
      <c r="P54" s="41">
        <v>40.944202467637325</v>
      </c>
      <c r="Q54" s="41">
        <v>41.158867467638657</v>
      </c>
      <c r="R54" s="41">
        <v>40.863847467635452</v>
      </c>
      <c r="S54" s="41">
        <v>36.676621467637261</v>
      </c>
      <c r="T54" s="41">
        <v>37.697547570047419</v>
      </c>
      <c r="U54" s="41">
        <v>36.992344672460632</v>
      </c>
      <c r="V54" s="41">
        <v>40.613249672460398</v>
      </c>
      <c r="W54" s="41">
        <v>41.141893672465841</v>
      </c>
      <c r="X54" s="41">
        <v>41.141893672465841</v>
      </c>
      <c r="Z54" s="41">
        <v>36.676381186311602</v>
      </c>
      <c r="AA54" s="41">
        <v>37.69730728872176</v>
      </c>
      <c r="AB54" s="41">
        <v>36.992104391134973</v>
      </c>
      <c r="AC54" s="41">
        <v>40.613009391134739</v>
      </c>
      <c r="AD54" s="41">
        <v>41.141653391140181</v>
      </c>
      <c r="AE54" s="41">
        <v>41.141653391140181</v>
      </c>
      <c r="AG54" s="41">
        <v>36.99082158648369</v>
      </c>
      <c r="AH54" s="41">
        <v>40.899643665547643</v>
      </c>
      <c r="AI54" s="41">
        <v>41.428287665553086</v>
      </c>
      <c r="AJ54" s="41">
        <v>41.428287665553086</v>
      </c>
    </row>
    <row r="55" spans="1:36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J55" s="41">
        <v>60.214684916718369</v>
      </c>
      <c r="K55" s="41">
        <v>50.073790226335461</v>
      </c>
      <c r="L55" s="41">
        <v>46.899048440764687</v>
      </c>
      <c r="M55" s="41">
        <v>3.689945221513085</v>
      </c>
      <c r="N55" s="41">
        <v>51.755041400000209</v>
      </c>
      <c r="P55" s="41">
        <v>-64.59753583519867</v>
      </c>
      <c r="Q55" s="41">
        <v>54.23276481609679</v>
      </c>
      <c r="R55" s="41">
        <v>41.139091873407239</v>
      </c>
      <c r="S55" s="41">
        <v>41.913269269909108</v>
      </c>
      <c r="T55" s="41">
        <v>6.7966849167183341</v>
      </c>
      <c r="U55" s="41">
        <v>-3.3442097736645735</v>
      </c>
      <c r="V55" s="41">
        <v>-6.5189515592353473</v>
      </c>
      <c r="W55" s="41">
        <v>-49.72805477848695</v>
      </c>
      <c r="X55" s="41">
        <v>-1.6629585999998255</v>
      </c>
      <c r="Z55" s="41">
        <v>62.519269269909159</v>
      </c>
      <c r="AA55" s="41">
        <v>27.402684916718385</v>
      </c>
      <c r="AB55" s="41">
        <v>17.261790226335478</v>
      </c>
      <c r="AC55" s="41">
        <v>14.087048440764704</v>
      </c>
      <c r="AD55" s="41">
        <v>-29.122054778486898</v>
      </c>
      <c r="AE55" s="41">
        <v>18.943041400000226</v>
      </c>
      <c r="AG55" s="41">
        <v>11.174790226335432</v>
      </c>
      <c r="AH55" s="41">
        <v>8.0000484407646582</v>
      </c>
      <c r="AI55" s="41">
        <v>-35.209054778486944</v>
      </c>
      <c r="AJ55" s="41">
        <v>12.85604140000018</v>
      </c>
    </row>
    <row r="56" spans="1:36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J56" s="41">
        <v>114.45612494619556</v>
      </c>
      <c r="K56" s="41">
        <v>126.9109879730978</v>
      </c>
      <c r="L56" s="41">
        <v>129.53178800000001</v>
      </c>
      <c r="M56" s="41">
        <v>111.65787000000005</v>
      </c>
      <c r="N56" s="41">
        <v>107.74083488000004</v>
      </c>
      <c r="P56" s="41">
        <v>93.298421475411132</v>
      </c>
      <c r="Q56" s="41">
        <v>132.99542757455401</v>
      </c>
      <c r="R56" s="41">
        <v>136.98475079323674</v>
      </c>
      <c r="S56" s="41">
        <v>121.59123159492746</v>
      </c>
      <c r="T56" s="41">
        <v>114.44812494619552</v>
      </c>
      <c r="U56" s="41">
        <v>126.90298797309777</v>
      </c>
      <c r="V56" s="41">
        <v>129.52378799999997</v>
      </c>
      <c r="W56" s="41">
        <v>111.64987000000001</v>
      </c>
      <c r="X56" s="41">
        <v>107.73283488</v>
      </c>
      <c r="Z56" s="41">
        <v>9.7592315949274706</v>
      </c>
      <c r="AA56" s="41">
        <v>2.6161249461955265</v>
      </c>
      <c r="AB56" s="41">
        <v>15.070987973097772</v>
      </c>
      <c r="AC56" s="41">
        <v>17.691787999999988</v>
      </c>
      <c r="AD56" s="41">
        <v>-0.18212999999998658</v>
      </c>
      <c r="AE56" s="41">
        <v>-4.099165119999995</v>
      </c>
      <c r="AG56" s="41">
        <v>4.613987973097764</v>
      </c>
      <c r="AH56" s="41">
        <v>7.2347879999999805</v>
      </c>
      <c r="AI56" s="41">
        <v>-10.639129999999994</v>
      </c>
      <c r="AJ56" s="41">
        <v>-14.556165120000003</v>
      </c>
    </row>
    <row r="57" spans="1:36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J57" s="41">
        <v>17.209984789411521</v>
      </c>
      <c r="K57" s="41">
        <v>1.4937207380498307</v>
      </c>
      <c r="L57" s="41">
        <v>13.55495719690856</v>
      </c>
      <c r="M57" s="41">
        <v>30.129506745582262</v>
      </c>
      <c r="N57" s="41">
        <v>-31.287192999999888</v>
      </c>
      <c r="P57" s="41">
        <v>18.339789532463556</v>
      </c>
      <c r="Q57" s="41">
        <v>16.149734266396706</v>
      </c>
      <c r="R57" s="41">
        <v>6.3699110875070346</v>
      </c>
      <c r="S57" s="41">
        <v>-11.894456069073726</v>
      </c>
      <c r="T57" s="41">
        <v>20.00998478941159</v>
      </c>
      <c r="U57" s="41">
        <v>4.293720738049899</v>
      </c>
      <c r="V57" s="41">
        <v>16.354957196908629</v>
      </c>
      <c r="W57" s="41">
        <v>32.92950674558233</v>
      </c>
      <c r="X57" s="41">
        <v>-28.48719299999982</v>
      </c>
      <c r="Z57" s="41">
        <v>71.019543930926204</v>
      </c>
      <c r="AA57" s="41">
        <v>102.92398478941152</v>
      </c>
      <c r="AB57" s="41">
        <v>87.207720738049829</v>
      </c>
      <c r="AC57" s="41">
        <v>99.268957196908559</v>
      </c>
      <c r="AD57" s="41">
        <v>115.84350674558226</v>
      </c>
      <c r="AE57" s="41">
        <v>54.42680700000011</v>
      </c>
      <c r="AG57" s="41">
        <v>83.69072073804989</v>
      </c>
      <c r="AH57" s="41">
        <v>95.75195719690862</v>
      </c>
      <c r="AI57" s="41">
        <v>112.32650674558232</v>
      </c>
      <c r="AJ57" s="41">
        <v>50.909807000000171</v>
      </c>
    </row>
    <row r="58" spans="1:36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J58" s="41">
        <v>31.457890442041652</v>
      </c>
      <c r="K58" s="41">
        <v>8.0831362695105966</v>
      </c>
      <c r="L58" s="41">
        <v>-10.288333903020515</v>
      </c>
      <c r="M58" s="41">
        <v>-19.532645681092816</v>
      </c>
      <c r="N58" s="41">
        <v>-19.532645681092816</v>
      </c>
      <c r="P58" s="41">
        <v>89.4331220907887</v>
      </c>
      <c r="Q58" s="41">
        <v>61.119793647818284</v>
      </c>
      <c r="R58" s="41">
        <v>51.64197431559046</v>
      </c>
      <c r="S58" s="41">
        <v>38.789163816419794</v>
      </c>
      <c r="T58" s="41">
        <v>31.457890442041624</v>
      </c>
      <c r="U58" s="41">
        <v>8.0831362695105682</v>
      </c>
      <c r="V58" s="41">
        <v>-10.288333903020543</v>
      </c>
      <c r="W58" s="41">
        <v>-19.532645681092845</v>
      </c>
      <c r="X58" s="41">
        <v>-19.532645681092845</v>
      </c>
      <c r="Z58" s="41">
        <v>38.789163816419823</v>
      </c>
      <c r="AA58" s="41">
        <v>31.457890442041652</v>
      </c>
      <c r="AB58" s="41">
        <v>8.0831362695105966</v>
      </c>
      <c r="AC58" s="41">
        <v>-10.288333903020515</v>
      </c>
      <c r="AD58" s="41">
        <v>-19.532645681092816</v>
      </c>
      <c r="AE58" s="41">
        <v>-19.532645681092816</v>
      </c>
      <c r="AG58" s="41">
        <v>8.0831362695105966</v>
      </c>
      <c r="AH58" s="41">
        <v>-10.288333903020515</v>
      </c>
      <c r="AI58" s="41">
        <v>-19.532645681092816</v>
      </c>
      <c r="AJ58" s="41">
        <v>-19.532645681092816</v>
      </c>
    </row>
    <row r="59" spans="1:36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J59" s="41">
        <v>-18.541697794637372</v>
      </c>
      <c r="K59" s="41">
        <v>-24.309705487423713</v>
      </c>
      <c r="L59" s="41">
        <v>-25.875844588334324</v>
      </c>
      <c r="M59" s="41">
        <v>-32.816752684329572</v>
      </c>
      <c r="N59" s="41">
        <v>21.161601042832103</v>
      </c>
      <c r="P59" s="41">
        <v>-2.9747931042904341</v>
      </c>
      <c r="Q59" s="41">
        <v>23.574725765709957</v>
      </c>
      <c r="R59" s="41">
        <v>23.094864757124071</v>
      </c>
      <c r="S59" s="41">
        <v>20.207573233756406</v>
      </c>
      <c r="T59" s="41">
        <v>-18.541697794637372</v>
      </c>
      <c r="U59" s="41">
        <v>-24.309705487423713</v>
      </c>
      <c r="V59" s="41">
        <v>-25.875844588334324</v>
      </c>
      <c r="W59" s="41">
        <v>-32.816752684329572</v>
      </c>
      <c r="X59" s="41">
        <v>21.161601042832103</v>
      </c>
      <c r="Z59" s="41">
        <v>20.207573233756406</v>
      </c>
      <c r="AA59" s="41">
        <v>-18.541697794637372</v>
      </c>
      <c r="AB59" s="41">
        <v>-24.309705487423713</v>
      </c>
      <c r="AC59" s="41">
        <v>-25.875844588334324</v>
      </c>
      <c r="AD59" s="41">
        <v>-32.816752684329572</v>
      </c>
      <c r="AE59" s="41">
        <v>21.161601042832103</v>
      </c>
      <c r="AG59" s="41">
        <v>-24.310705487423689</v>
      </c>
      <c r="AH59" s="41">
        <v>-25.876844588334301</v>
      </c>
      <c r="AI59" s="41">
        <v>-32.817752684329548</v>
      </c>
      <c r="AJ59" s="41">
        <v>21.160601042832127</v>
      </c>
    </row>
    <row r="60" spans="1:36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J60" s="41">
        <v>-9.1436255021010311</v>
      </c>
      <c r="K60" s="41">
        <v>14.894460497898933</v>
      </c>
      <c r="L60" s="41">
        <v>11.999400497898932</v>
      </c>
      <c r="M60" s="41">
        <v>12.385914497898966</v>
      </c>
      <c r="N60" s="41">
        <v>12.385914497898966</v>
      </c>
      <c r="P60" s="41">
        <v>-21.803469502101024</v>
      </c>
      <c r="Q60" s="41">
        <v>-24.650464502101045</v>
      </c>
      <c r="R60" s="41">
        <v>-19.469880502101091</v>
      </c>
      <c r="S60" s="41">
        <v>-16.808133502101015</v>
      </c>
      <c r="T60" s="41">
        <v>-9.9776255021010343</v>
      </c>
      <c r="U60" s="41">
        <v>14.06046049789893</v>
      </c>
      <c r="V60" s="41">
        <v>11.165400497898929</v>
      </c>
      <c r="W60" s="41">
        <v>11.551914497898963</v>
      </c>
      <c r="X60" s="41">
        <v>11.551914497898963</v>
      </c>
      <c r="Z60" s="41">
        <v>-18.002133502100975</v>
      </c>
      <c r="AA60" s="41">
        <v>-11.171625502100994</v>
      </c>
      <c r="AB60" s="41">
        <v>12.86646049789897</v>
      </c>
      <c r="AC60" s="41">
        <v>9.9714004978989692</v>
      </c>
      <c r="AD60" s="41">
        <v>10.357914497899003</v>
      </c>
      <c r="AE60" s="41">
        <v>10.357914497899003</v>
      </c>
      <c r="AG60" s="41">
        <v>-24.01453950210103</v>
      </c>
      <c r="AH60" s="41">
        <v>-26.909599502101031</v>
      </c>
      <c r="AI60" s="41">
        <v>-26.523085502100997</v>
      </c>
      <c r="AJ60" s="41">
        <v>-26.523085502100997</v>
      </c>
    </row>
    <row r="61" spans="1:36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J61" s="41">
        <v>99.059321157021316</v>
      </c>
      <c r="K61" s="41">
        <v>77.948405505366821</v>
      </c>
      <c r="L61" s="41">
        <v>64.39806181575247</v>
      </c>
      <c r="M61" s="41">
        <v>67.648270434586493</v>
      </c>
      <c r="N61" s="41">
        <v>58.314332920160048</v>
      </c>
      <c r="P61" s="41">
        <v>0.57132812327860449</v>
      </c>
      <c r="Q61" s="41">
        <v>102.86239211327859</v>
      </c>
      <c r="R61" s="41">
        <v>112.04304131225334</v>
      </c>
      <c r="S61" s="41">
        <v>91.54315654265217</v>
      </c>
      <c r="T61" s="41">
        <v>104.36032115702142</v>
      </c>
      <c r="U61" s="41">
        <v>83.249405505366923</v>
      </c>
      <c r="V61" s="41">
        <v>69.699061815752572</v>
      </c>
      <c r="W61" s="41">
        <v>72.94927043458658</v>
      </c>
      <c r="X61" s="41">
        <v>63.615332920160142</v>
      </c>
      <c r="Z61" s="41">
        <v>67.395156542652302</v>
      </c>
      <c r="AA61" s="41">
        <v>80.212321157021535</v>
      </c>
      <c r="AB61" s="41">
        <v>59.101405505367048</v>
      </c>
      <c r="AC61" s="41">
        <v>45.551061815752696</v>
      </c>
      <c r="AD61" s="41">
        <v>48.801270434586705</v>
      </c>
      <c r="AE61" s="41">
        <v>39.467332920160267</v>
      </c>
      <c r="AG61" s="41">
        <v>48.894405505367018</v>
      </c>
      <c r="AH61" s="41">
        <v>35.344061815752667</v>
      </c>
      <c r="AI61" s="41">
        <v>38.594270434586676</v>
      </c>
      <c r="AJ61" s="41">
        <v>29.260332920160238</v>
      </c>
    </row>
    <row r="62" spans="1:36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J62" s="41">
        <v>69.065035540982052</v>
      </c>
      <c r="K62" s="41">
        <v>67.755318030000041</v>
      </c>
      <c r="L62" s="41">
        <v>68.064263030000006</v>
      </c>
      <c r="M62" s="41">
        <v>68.241291030000014</v>
      </c>
      <c r="N62" s="41">
        <v>68.241291030000014</v>
      </c>
      <c r="P62" s="41">
        <v>16.21918889919877</v>
      </c>
      <c r="Q62" s="41">
        <v>20.550036051963957</v>
      </c>
      <c r="R62" s="41">
        <v>15.176898051963917</v>
      </c>
      <c r="S62" s="41">
        <v>12.322717051963991</v>
      </c>
      <c r="T62" s="41">
        <v>9.9120355409820036</v>
      </c>
      <c r="U62" s="41">
        <v>8.6023180299999922</v>
      </c>
      <c r="V62" s="41">
        <v>8.911263029999958</v>
      </c>
      <c r="W62" s="41">
        <v>9.0882910299999651</v>
      </c>
      <c r="X62" s="41">
        <v>9.0882910299999651</v>
      </c>
      <c r="Z62" s="41">
        <v>10.935717051964048</v>
      </c>
      <c r="AA62" s="41">
        <v>8.52503554098206</v>
      </c>
      <c r="AB62" s="41">
        <v>7.2153180300000486</v>
      </c>
      <c r="AC62" s="41">
        <v>7.5242630300000144</v>
      </c>
      <c r="AD62" s="41">
        <v>7.7012910300000215</v>
      </c>
      <c r="AE62" s="41">
        <v>7.7012910300000215</v>
      </c>
      <c r="AG62" s="41">
        <v>8.593318030000006</v>
      </c>
      <c r="AH62" s="41">
        <v>8.9022630299999719</v>
      </c>
      <c r="AI62" s="41">
        <v>9.0792910299999789</v>
      </c>
      <c r="AJ62" s="41">
        <v>9.0792910299999789</v>
      </c>
    </row>
    <row r="63" spans="1:36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J63" s="41">
        <v>-7.7088044989704461</v>
      </c>
      <c r="K63" s="41">
        <v>-11.754427000000044</v>
      </c>
      <c r="L63" s="41">
        <v>-11.809470000000006</v>
      </c>
      <c r="M63" s="41">
        <v>-21.662577000000034</v>
      </c>
      <c r="N63" s="41">
        <v>-21.662577000000034</v>
      </c>
      <c r="P63" s="41">
        <v>9.6500483821824421</v>
      </c>
      <c r="Q63" s="41">
        <v>-3.8046662665881783</v>
      </c>
      <c r="R63" s="41">
        <v>-3.0135522665881602</v>
      </c>
      <c r="S63" s="41">
        <v>-7.0452642665882035</v>
      </c>
      <c r="T63" s="41">
        <v>-4.8028044989704419</v>
      </c>
      <c r="U63" s="41">
        <v>-8.84842700000004</v>
      </c>
      <c r="V63" s="41">
        <v>-8.9034700000000022</v>
      </c>
      <c r="W63" s="41">
        <v>-18.756577000000028</v>
      </c>
      <c r="X63" s="41">
        <v>-18.756577000000028</v>
      </c>
      <c r="Z63" s="41">
        <v>-8.370264266588201</v>
      </c>
      <c r="AA63" s="41">
        <v>-6.1278044989704403</v>
      </c>
      <c r="AB63" s="41">
        <v>-10.173427000000039</v>
      </c>
      <c r="AC63" s="41">
        <v>-10.228470000000002</v>
      </c>
      <c r="AD63" s="41">
        <v>-20.081577000000028</v>
      </c>
      <c r="AE63" s="41">
        <v>-20.081577000000028</v>
      </c>
      <c r="AG63" s="41">
        <v>-12.43542700000002</v>
      </c>
      <c r="AH63" s="41">
        <v>-12.490469999999982</v>
      </c>
      <c r="AI63" s="41">
        <v>-22.34357700000001</v>
      </c>
      <c r="AJ63" s="41">
        <v>-22.34357700000001</v>
      </c>
    </row>
    <row r="64" spans="1:36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J64" s="41">
        <v>-97.905169894827338</v>
      </c>
      <c r="K64" s="41">
        <v>-67.905822728615078</v>
      </c>
      <c r="L64" s="41">
        <v>-66.684069348677781</v>
      </c>
      <c r="M64" s="41">
        <v>-65.02183347615096</v>
      </c>
      <c r="N64" s="41">
        <v>-68.461886536596666</v>
      </c>
      <c r="P64" s="41">
        <v>-18.702414720347264</v>
      </c>
      <c r="Q64" s="41">
        <v>-22.393359720347291</v>
      </c>
      <c r="R64" s="41">
        <v>-19.838961164546262</v>
      </c>
      <c r="S64" s="41">
        <v>-17.321146706628383</v>
      </c>
      <c r="T64" s="41">
        <v>-41.287169894827343</v>
      </c>
      <c r="U64" s="41">
        <v>-11.287822728615083</v>
      </c>
      <c r="V64" s="41">
        <v>-10.066069348677786</v>
      </c>
      <c r="W64" s="41">
        <v>-8.4038334761509574</v>
      </c>
      <c r="X64" s="41">
        <v>-11.843886536596671</v>
      </c>
      <c r="Z64" s="41">
        <v>-17.450146706628374</v>
      </c>
      <c r="AA64" s="41">
        <v>-41.416169894827334</v>
      </c>
      <c r="AB64" s="41">
        <v>-11.416822728615074</v>
      </c>
      <c r="AC64" s="41">
        <v>-10.195069348677777</v>
      </c>
      <c r="AD64" s="41">
        <v>-8.5328334761509481</v>
      </c>
      <c r="AE64" s="41">
        <v>-11.972886536596661</v>
      </c>
      <c r="AG64" s="41">
        <v>-36.960822728615085</v>
      </c>
      <c r="AH64" s="41">
        <v>-35.739069348677788</v>
      </c>
      <c r="AI64" s="41">
        <v>-34.076833476150959</v>
      </c>
      <c r="AJ64" s="41">
        <v>-37.516886536596672</v>
      </c>
    </row>
    <row r="65" spans="1:36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J65" s="41">
        <v>0.82787088348887039</v>
      </c>
      <c r="K65" s="41">
        <v>5.7348610004468341</v>
      </c>
      <c r="L65" s="41">
        <v>10.759975519715205</v>
      </c>
      <c r="M65" s="41">
        <v>10.760987519715208</v>
      </c>
      <c r="N65" s="41">
        <v>10.760987519715208</v>
      </c>
      <c r="P65" s="41">
        <v>-16.883180513508577</v>
      </c>
      <c r="Q65" s="41">
        <v>-9.1456718040474101</v>
      </c>
      <c r="R65" s="41">
        <v>-3.1871485219515563</v>
      </c>
      <c r="S65" s="41">
        <v>1.2809179396203376</v>
      </c>
      <c r="T65" s="41">
        <v>4.5128708834888585</v>
      </c>
      <c r="U65" s="41">
        <v>9.4198610004468222</v>
      </c>
      <c r="V65" s="41">
        <v>14.444975519715193</v>
      </c>
      <c r="W65" s="41">
        <v>14.445987519715196</v>
      </c>
      <c r="X65" s="41">
        <v>14.445987519715196</v>
      </c>
      <c r="Z65" s="41">
        <v>0.79691793962034296</v>
      </c>
      <c r="AA65" s="41">
        <v>4.0288708834888638</v>
      </c>
      <c r="AB65" s="41">
        <v>8.9358610004468275</v>
      </c>
      <c r="AC65" s="41">
        <v>13.960975519715198</v>
      </c>
      <c r="AD65" s="41">
        <v>13.961987519715201</v>
      </c>
      <c r="AE65" s="41">
        <v>13.961987519715201</v>
      </c>
      <c r="AG65" s="41">
        <v>5.9358610004468275</v>
      </c>
      <c r="AH65" s="41">
        <v>10.960975519715198</v>
      </c>
      <c r="AI65" s="41">
        <v>10.961987519715201</v>
      </c>
      <c r="AJ65" s="41">
        <v>10.961987519715201</v>
      </c>
    </row>
    <row r="66" spans="1:36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W66" s="41">
        <v>0.47758999999999929</v>
      </c>
      <c r="X66" s="41">
        <v>0.47758999999999929</v>
      </c>
      <c r="Z66" s="41">
        <v>0.47758999999999929</v>
      </c>
      <c r="AA66" s="41">
        <v>0.47758999999999929</v>
      </c>
      <c r="AB66" s="41">
        <v>0.47758999999999929</v>
      </c>
      <c r="AC66" s="41">
        <v>0.47758999999999929</v>
      </c>
      <c r="AD66" s="41">
        <v>0.47758999999999929</v>
      </c>
      <c r="AE66" s="41">
        <v>0.47758999999999929</v>
      </c>
      <c r="AG66" s="41">
        <v>0.47758999999999929</v>
      </c>
      <c r="AH66" s="41">
        <v>0.47758999999999929</v>
      </c>
      <c r="AI66" s="41">
        <v>0.47758999999999929</v>
      </c>
      <c r="AJ66" s="41">
        <v>0.47758999999999929</v>
      </c>
    </row>
    <row r="67" spans="1:36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J67" s="41">
        <v>28.54648841522425</v>
      </c>
      <c r="K67" s="41">
        <v>55.64254109941762</v>
      </c>
      <c r="L67" s="41">
        <v>62.010719555431045</v>
      </c>
      <c r="M67" s="41">
        <v>53.437970555431043</v>
      </c>
      <c r="N67" s="41">
        <v>53.437970555431043</v>
      </c>
      <c r="P67" s="41">
        <v>-5.6783191249825364</v>
      </c>
      <c r="Q67" s="41">
        <v>-8.9894351249825419</v>
      </c>
      <c r="R67" s="41">
        <v>-8.8841391249825392</v>
      </c>
      <c r="S67" s="41">
        <v>1.4530454750174613</v>
      </c>
      <c r="T67" s="41">
        <v>13.683488415224257</v>
      </c>
      <c r="U67" s="41">
        <v>40.779541099417628</v>
      </c>
      <c r="V67" s="41">
        <v>47.147719555431053</v>
      </c>
      <c r="W67" s="41">
        <v>38.574970555431051</v>
      </c>
      <c r="X67" s="41">
        <v>38.574970555431051</v>
      </c>
      <c r="Z67" s="41">
        <v>-13.124954524982535</v>
      </c>
      <c r="AA67" s="41">
        <v>-0.89451158477573856</v>
      </c>
      <c r="AB67" s="41">
        <v>26.201541099417632</v>
      </c>
      <c r="AC67" s="41">
        <v>32.569719555431057</v>
      </c>
      <c r="AD67" s="41">
        <v>23.996970555431055</v>
      </c>
      <c r="AE67" s="41">
        <v>23.996970555431055</v>
      </c>
      <c r="AG67" s="41">
        <v>-2.6654589005823803</v>
      </c>
      <c r="AH67" s="41">
        <v>3.7027195554310444</v>
      </c>
      <c r="AI67" s="41">
        <v>-4.8700294445689547</v>
      </c>
      <c r="AJ67" s="41">
        <v>-4.8700294445689547</v>
      </c>
    </row>
    <row r="68" spans="1:36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J68" s="41">
        <v>-1.1148069170002559</v>
      </c>
      <c r="K68" s="41">
        <v>-1.1691280833566773</v>
      </c>
      <c r="L68" s="41">
        <v>-1.1691280833566773</v>
      </c>
      <c r="M68" s="41">
        <v>-1.1691280833566773</v>
      </c>
      <c r="N68" s="41">
        <v>-1.1691280833566773</v>
      </c>
      <c r="P68" s="41">
        <v>-3.7024857506438336</v>
      </c>
      <c r="Q68" s="41">
        <v>-3.7024857506438336</v>
      </c>
      <c r="R68" s="41">
        <v>-3.7024857506438336</v>
      </c>
      <c r="S68" s="41">
        <v>-3.7024857506438336</v>
      </c>
      <c r="T68" s="41">
        <v>-3.7568069170002549</v>
      </c>
      <c r="U68" s="41">
        <v>-3.8111280833566763</v>
      </c>
      <c r="V68" s="41">
        <v>-3.8111280833566763</v>
      </c>
      <c r="W68" s="41">
        <v>-3.8111280833566763</v>
      </c>
      <c r="X68" s="41">
        <v>-3.8111280833566763</v>
      </c>
      <c r="Z68" s="41">
        <v>-3.6974857506438341</v>
      </c>
      <c r="AA68" s="41">
        <v>-3.7518069170002555</v>
      </c>
      <c r="AB68" s="41">
        <v>-3.8061280833566769</v>
      </c>
      <c r="AC68" s="41">
        <v>-3.8061280833566769</v>
      </c>
      <c r="AD68" s="41">
        <v>-3.8061280833566769</v>
      </c>
      <c r="AE68" s="41">
        <v>-3.8061280833566769</v>
      </c>
      <c r="AG68" s="41">
        <v>-3.8261280833566769</v>
      </c>
      <c r="AH68" s="41">
        <v>-3.8261280833566769</v>
      </c>
      <c r="AI68" s="41">
        <v>-3.8261280833566769</v>
      </c>
      <c r="AJ68" s="41">
        <v>-3.8261280833566769</v>
      </c>
    </row>
    <row r="69" spans="1:36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J69" s="41">
        <v>5.7737212467762333</v>
      </c>
      <c r="K69" s="41">
        <v>5.7737212467762333</v>
      </c>
      <c r="L69" s="41">
        <v>5.7737212467762333</v>
      </c>
      <c r="M69" s="41">
        <v>5.7737212467762333</v>
      </c>
      <c r="N69" s="41">
        <v>5.7737212467762333</v>
      </c>
      <c r="P69" s="41">
        <v>120.17351724677623</v>
      </c>
      <c r="Q69" s="41">
        <v>120.17351724677623</v>
      </c>
      <c r="R69" s="41">
        <v>120.17351724677623</v>
      </c>
      <c r="S69" s="41">
        <v>120.17351724677623</v>
      </c>
      <c r="T69" s="41">
        <v>5.7737212467762333</v>
      </c>
      <c r="U69" s="41">
        <v>5.7737212467762333</v>
      </c>
      <c r="V69" s="41">
        <v>5.7737212467762333</v>
      </c>
      <c r="W69" s="41">
        <v>5.7737212467762333</v>
      </c>
      <c r="X69" s="41">
        <v>5.7737212467762333</v>
      </c>
      <c r="Z69" s="41">
        <v>428.58451724677622</v>
      </c>
      <c r="AA69" s="41">
        <v>314.18472124677623</v>
      </c>
      <c r="AB69" s="41">
        <v>314.18472124677623</v>
      </c>
      <c r="AC69" s="41">
        <v>314.18472124677623</v>
      </c>
      <c r="AD69" s="41">
        <v>314.18472124677623</v>
      </c>
      <c r="AE69" s="41">
        <v>314.18472124677623</v>
      </c>
      <c r="AG69" s="41">
        <v>312.15646300677622</v>
      </c>
      <c r="AH69" s="41">
        <v>312.15646300677622</v>
      </c>
      <c r="AI69" s="41">
        <v>312.15646300677622</v>
      </c>
      <c r="AJ69" s="41">
        <v>312.15646300677622</v>
      </c>
    </row>
    <row r="70" spans="1:36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J70" s="41">
        <v>23.114703311015859</v>
      </c>
      <c r="K70" s="41">
        <v>79.488007635675686</v>
      </c>
      <c r="L70" s="41">
        <v>61.077306293669238</v>
      </c>
      <c r="M70" s="41">
        <v>33.706123638328592</v>
      </c>
      <c r="N70" s="41">
        <v>132.5012746075594</v>
      </c>
      <c r="P70" s="41">
        <v>54.928801068992577</v>
      </c>
      <c r="Q70" s="41">
        <v>100.28772388864398</v>
      </c>
      <c r="R70" s="41">
        <v>79.850341021372969</v>
      </c>
      <c r="S70" s="41">
        <v>69.713741150919319</v>
      </c>
      <c r="T70" s="41">
        <v>23.088703311015863</v>
      </c>
      <c r="U70" s="41">
        <v>79.46200763567569</v>
      </c>
      <c r="V70" s="41">
        <v>61.051306293669242</v>
      </c>
      <c r="W70" s="41">
        <v>33.680123638328595</v>
      </c>
      <c r="X70" s="41">
        <v>132.47527460755941</v>
      </c>
      <c r="Z70" s="41">
        <v>70.231741150919305</v>
      </c>
      <c r="AA70" s="41">
        <v>23.606703311015849</v>
      </c>
      <c r="AB70" s="41">
        <v>79.980007635675676</v>
      </c>
      <c r="AC70" s="41">
        <v>61.569306293669229</v>
      </c>
      <c r="AD70" s="41">
        <v>34.198123638328582</v>
      </c>
      <c r="AE70" s="41">
        <v>132.99327460755939</v>
      </c>
      <c r="AG70" s="41">
        <v>79.980007635675634</v>
      </c>
      <c r="AH70" s="41">
        <v>61.569306293669186</v>
      </c>
      <c r="AI70" s="41">
        <v>34.198123638328539</v>
      </c>
      <c r="AJ70" s="41">
        <v>132.99327460755936</v>
      </c>
    </row>
    <row r="71" spans="1:36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J71" s="41">
        <v>234.40173432278564</v>
      </c>
      <c r="K71" s="41">
        <v>235.38053670046747</v>
      </c>
      <c r="L71" s="41">
        <v>234.3081679743633</v>
      </c>
      <c r="M71" s="41">
        <v>274.18239268903898</v>
      </c>
      <c r="N71" s="41">
        <v>205.03173241383175</v>
      </c>
      <c r="P71" s="41">
        <v>79.554122389470706</v>
      </c>
      <c r="Q71" s="41">
        <v>110.19359517727764</v>
      </c>
      <c r="R71" s="41">
        <v>94.170941248290973</v>
      </c>
      <c r="S71" s="41">
        <v>83.909998324721215</v>
      </c>
      <c r="T71" s="41">
        <v>260.71973432278435</v>
      </c>
      <c r="U71" s="41">
        <v>261.69853670046615</v>
      </c>
      <c r="V71" s="41">
        <v>260.62616797436198</v>
      </c>
      <c r="W71" s="41">
        <v>300.50039268903765</v>
      </c>
      <c r="X71" s="41">
        <v>231.34973241383042</v>
      </c>
      <c r="Z71" s="41">
        <v>-258.75200167527771</v>
      </c>
      <c r="AA71" s="41">
        <v>-81.942265677214579</v>
      </c>
      <c r="AB71" s="41">
        <v>-80.963463299532748</v>
      </c>
      <c r="AC71" s="41">
        <v>-82.035832025636921</v>
      </c>
      <c r="AD71" s="41">
        <v>-42.161607310961244</v>
      </c>
      <c r="AE71" s="41">
        <v>-111.31226758616847</v>
      </c>
      <c r="AG71" s="41">
        <v>-168.01672153953331</v>
      </c>
      <c r="AH71" s="41">
        <v>-169.08909026563748</v>
      </c>
      <c r="AI71" s="41">
        <v>-129.2148655509618</v>
      </c>
      <c r="AJ71" s="41">
        <v>-198.36552582616903</v>
      </c>
    </row>
    <row r="72" spans="1:36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N72" s="39">
        <v>-97.963019610000003</v>
      </c>
      <c r="P72" s="39">
        <v>-5.7011231399999929</v>
      </c>
      <c r="Q72" s="39">
        <v>-58.623905876000002</v>
      </c>
      <c r="R72" s="39">
        <v>-64.865828590000007</v>
      </c>
      <c r="S72" s="39">
        <v>-74.590990617142864</v>
      </c>
      <c r="T72" s="39">
        <v>-74.590990617142864</v>
      </c>
      <c r="U72" s="39">
        <v>-74.590990617142864</v>
      </c>
      <c r="V72" s="39">
        <v>-64.479626867999997</v>
      </c>
      <c r="W72" s="39">
        <v>-65.613935678181804</v>
      </c>
      <c r="X72" s="39">
        <v>-71.663019609999992</v>
      </c>
      <c r="Z72" s="39">
        <v>-0.89099061714287586</v>
      </c>
      <c r="AA72" s="39">
        <v>-0.89099061714287586</v>
      </c>
      <c r="AB72" s="39">
        <v>-0.89099061714287586</v>
      </c>
      <c r="AC72" s="39">
        <v>9.220373132000006</v>
      </c>
      <c r="AD72" s="39">
        <v>8.0860643218181991</v>
      </c>
      <c r="AE72" s="39">
        <v>2.0369803899999965</v>
      </c>
      <c r="AG72" s="39">
        <v>-23.872990617142875</v>
      </c>
      <c r="AH72" s="39">
        <v>-13.761626867999993</v>
      </c>
      <c r="AI72" s="39">
        <v>-14.8959356781818</v>
      </c>
      <c r="AJ72" s="39">
        <v>-20.945019610000003</v>
      </c>
    </row>
    <row r="73" spans="1:36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N73" s="39">
        <v>-325.2868413914</v>
      </c>
      <c r="P73" s="39">
        <v>-17.882000000000062</v>
      </c>
      <c r="Q73" s="39">
        <v>21.414199792029876</v>
      </c>
      <c r="R73" s="39">
        <v>21.414199792029876</v>
      </c>
      <c r="S73" s="39">
        <v>-13.948327740059995</v>
      </c>
      <c r="T73" s="39">
        <v>-13.948327740059995</v>
      </c>
      <c r="U73" s="39">
        <v>56.856307498979959</v>
      </c>
      <c r="V73" s="39">
        <v>81.999927466439885</v>
      </c>
      <c r="W73" s="39">
        <v>81.999927466439885</v>
      </c>
      <c r="X73" s="39">
        <v>106.83115860859994</v>
      </c>
      <c r="Z73" s="39">
        <v>-446.06632774005993</v>
      </c>
      <c r="AA73" s="39">
        <v>-446.06632774005993</v>
      </c>
      <c r="AB73" s="39">
        <v>-375.26169250101998</v>
      </c>
      <c r="AC73" s="39">
        <v>-350.11807253356005</v>
      </c>
      <c r="AD73" s="39">
        <v>-350.11807253356005</v>
      </c>
      <c r="AE73" s="39">
        <v>-325.2868413914</v>
      </c>
      <c r="AG73" s="39">
        <v>-23.261692501019979</v>
      </c>
      <c r="AH73" s="39">
        <v>1.8819274664399472</v>
      </c>
      <c r="AI73" s="39">
        <v>1.8819274664399472</v>
      </c>
      <c r="AJ73" s="39">
        <v>26.713158608599997</v>
      </c>
    </row>
    <row r="74" spans="1:36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J74" s="39">
        <v>53.21506192385641</v>
      </c>
      <c r="K74" s="39">
        <v>61.330847267825447</v>
      </c>
      <c r="L74" s="39">
        <v>50.263590267826658</v>
      </c>
      <c r="M74" s="39">
        <v>48.824599913867132</v>
      </c>
      <c r="N74" s="39">
        <v>47.854879267830256</v>
      </c>
      <c r="P74" s="39">
        <v>23.574803211522521</v>
      </c>
      <c r="Q74" s="39">
        <v>22.086690579890274</v>
      </c>
      <c r="R74" s="39">
        <v>12.177483579889667</v>
      </c>
      <c r="S74" s="39">
        <v>28.062167579882953</v>
      </c>
      <c r="T74" s="39">
        <v>25.48806192385382</v>
      </c>
      <c r="U74" s="39">
        <v>33.603847267822857</v>
      </c>
      <c r="V74" s="39">
        <v>22.536590267824067</v>
      </c>
      <c r="W74" s="39">
        <v>21.097599913864542</v>
      </c>
      <c r="X74" s="39">
        <v>20.127879267827666</v>
      </c>
      <c r="Z74" s="39">
        <v>24.36116757988566</v>
      </c>
      <c r="AA74" s="39">
        <v>21.787061923856527</v>
      </c>
      <c r="AB74" s="39">
        <v>29.902847267825564</v>
      </c>
      <c r="AC74" s="39">
        <v>18.835590267826774</v>
      </c>
      <c r="AD74" s="39">
        <v>17.396599913867249</v>
      </c>
      <c r="AE74" s="39">
        <v>16.426879267830373</v>
      </c>
      <c r="AG74" s="39">
        <v>33.278847267825768</v>
      </c>
      <c r="AH74" s="39">
        <v>22.211590267826978</v>
      </c>
      <c r="AI74" s="39">
        <v>20.772599913867452</v>
      </c>
      <c r="AJ74" s="39">
        <v>19.802879267830576</v>
      </c>
    </row>
    <row r="75" spans="1:36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J75" s="42">
        <v>208.39206436571931</v>
      </c>
      <c r="K75" s="42">
        <v>223.94134925701928</v>
      </c>
      <c r="L75" s="42">
        <v>263.0545012378434</v>
      </c>
      <c r="M75" s="42">
        <v>222.79648820415696</v>
      </c>
      <c r="N75" s="42">
        <v>234.8329569952466</v>
      </c>
      <c r="P75" s="46">
        <v>405.39964542713551</v>
      </c>
      <c r="Q75" s="46">
        <v>717.69356050991246</v>
      </c>
      <c r="R75" s="46">
        <v>622.2587044335105</v>
      </c>
      <c r="S75" s="46">
        <v>422.71345115711392</v>
      </c>
      <c r="T75" s="46">
        <v>163.33906436571397</v>
      </c>
      <c r="U75" s="46">
        <v>178.88834925701394</v>
      </c>
      <c r="V75" s="46">
        <v>218.00150123783806</v>
      </c>
      <c r="W75" s="46">
        <v>177.74348820415162</v>
      </c>
      <c r="X75" s="46">
        <v>189.77995699524126</v>
      </c>
      <c r="Z75" s="50">
        <v>334.58845115710392</v>
      </c>
      <c r="AA75" s="50">
        <v>75.214064365703962</v>
      </c>
      <c r="AB75" s="50">
        <v>90.763349257003938</v>
      </c>
      <c r="AC75" s="50">
        <v>129.87650123782805</v>
      </c>
      <c r="AD75" s="50">
        <v>89.618488204141613</v>
      </c>
      <c r="AE75" s="50">
        <v>101.65495699523126</v>
      </c>
      <c r="AG75" s="42">
        <v>-26.104650742990088</v>
      </c>
      <c r="AH75" s="42">
        <v>13.008501237833116</v>
      </c>
      <c r="AI75" s="42">
        <v>-27.249511795853323</v>
      </c>
      <c r="AJ75" s="42">
        <v>-15.213043004763676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AJ77"/>
  <sheetViews>
    <sheetView showGridLines="0" zoomScaleNormal="100" workbookViewId="0"/>
  </sheetViews>
  <sheetFormatPr defaultRowHeight="14.4" x14ac:dyDescent="0.3"/>
  <cols>
    <col min="1" max="1" width="40.6640625" customWidth="1"/>
    <col min="2" max="14" width="12.6640625" customWidth="1"/>
    <col min="16" max="24" width="12.6640625" customWidth="1"/>
    <col min="26" max="31" width="12.6640625" customWidth="1"/>
    <col min="33" max="36" width="12.6640625" customWidth="1"/>
  </cols>
  <sheetData>
    <row r="1" spans="1:36" x14ac:dyDescent="0.3">
      <c r="A1" s="43" t="s">
        <v>168</v>
      </c>
      <c r="B1" s="43"/>
      <c r="C1" s="44"/>
      <c r="D1" s="44"/>
      <c r="E1" s="44"/>
      <c r="F1" s="44"/>
      <c r="P1" s="43" t="s">
        <v>175</v>
      </c>
      <c r="Q1" s="44"/>
      <c r="R1" s="44"/>
      <c r="S1" s="44"/>
      <c r="T1" s="44"/>
      <c r="U1" s="44"/>
      <c r="V1" s="44"/>
      <c r="W1" s="44"/>
      <c r="X1" s="44"/>
      <c r="Z1" s="43" t="s">
        <v>178</v>
      </c>
      <c r="AA1" s="43"/>
      <c r="AB1" s="43"/>
      <c r="AC1" s="43"/>
      <c r="AD1" s="43"/>
      <c r="AE1" s="43"/>
      <c r="AG1" s="44" t="s">
        <v>181</v>
      </c>
      <c r="AH1" s="44"/>
      <c r="AI1" s="44"/>
      <c r="AJ1" s="44"/>
    </row>
    <row r="2" spans="1:36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K2" s="37" t="s">
        <v>180</v>
      </c>
      <c r="L2" s="37" t="s">
        <v>182</v>
      </c>
      <c r="M2" s="37" t="s">
        <v>183</v>
      </c>
      <c r="N2" s="37" t="s">
        <v>184</v>
      </c>
      <c r="P2" s="45" t="s">
        <v>172</v>
      </c>
      <c r="Q2" s="45" t="s">
        <v>173</v>
      </c>
      <c r="R2" s="45" t="s">
        <v>176</v>
      </c>
      <c r="S2" s="45" t="s">
        <v>177</v>
      </c>
      <c r="T2" s="45" t="s">
        <v>179</v>
      </c>
      <c r="U2" s="45" t="s">
        <v>180</v>
      </c>
      <c r="V2" s="45" t="s">
        <v>182</v>
      </c>
      <c r="W2" s="45" t="s">
        <v>183</v>
      </c>
      <c r="X2" s="45" t="s">
        <v>184</v>
      </c>
      <c r="Z2" s="49" t="s">
        <v>177</v>
      </c>
      <c r="AA2" s="49" t="s">
        <v>179</v>
      </c>
      <c r="AB2" s="49" t="s">
        <v>180</v>
      </c>
      <c r="AC2" s="49" t="s">
        <v>182</v>
      </c>
      <c r="AD2" s="49" t="s">
        <v>183</v>
      </c>
      <c r="AE2" s="49" t="s">
        <v>184</v>
      </c>
      <c r="AG2" s="37" t="s">
        <v>180</v>
      </c>
      <c r="AH2" s="37" t="s">
        <v>182</v>
      </c>
      <c r="AI2" s="37" t="s">
        <v>183</v>
      </c>
      <c r="AJ2" s="37" t="s">
        <v>184</v>
      </c>
    </row>
    <row r="3" spans="1:36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K3" s="39">
        <v>-360.37325823998981</v>
      </c>
      <c r="L3" s="39">
        <v>-380.37325823998981</v>
      </c>
      <c r="M3" s="39">
        <v>-414.47225823999179</v>
      </c>
      <c r="N3" s="39">
        <v>-411.66575267999724</v>
      </c>
      <c r="P3" s="39">
        <v>-152.73599999998987</v>
      </c>
      <c r="Q3" s="39">
        <v>225.98599999999715</v>
      </c>
      <c r="R3" s="39">
        <v>150.48800000000483</v>
      </c>
      <c r="S3" s="39">
        <v>160.72300000001269</v>
      </c>
      <c r="T3" s="39">
        <v>-46.015999999988708</v>
      </c>
      <c r="U3" s="39">
        <v>-121.74825823998981</v>
      </c>
      <c r="V3" s="39">
        <v>-141.74825823998981</v>
      </c>
      <c r="W3" s="39">
        <v>-175.84725823999179</v>
      </c>
      <c r="X3" s="39">
        <v>-173.04075267999724</v>
      </c>
      <c r="Z3" s="39">
        <v>-39.34699999998702</v>
      </c>
      <c r="AA3" s="39">
        <v>-246.08599999998842</v>
      </c>
      <c r="AB3" s="39">
        <v>-321.81825823998952</v>
      </c>
      <c r="AC3" s="39">
        <v>-341.81825823998952</v>
      </c>
      <c r="AD3" s="39">
        <v>-375.9172582399915</v>
      </c>
      <c r="AE3" s="39">
        <v>-373.11075267999695</v>
      </c>
      <c r="AG3" s="39">
        <v>-97.26456510645221</v>
      </c>
      <c r="AH3" s="39">
        <v>-117.26456510645221</v>
      </c>
      <c r="AI3" s="39">
        <v>-151.36356510645419</v>
      </c>
      <c r="AJ3" s="39">
        <v>-148.55705954645964</v>
      </c>
    </row>
    <row r="4" spans="1:36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K4" s="41">
        <v>125.34900000000016</v>
      </c>
      <c r="L4" s="41">
        <v>125.34900000000016</v>
      </c>
      <c r="M4" s="41">
        <v>124.34900000000016</v>
      </c>
      <c r="N4" s="41">
        <v>116.34900000000016</v>
      </c>
      <c r="P4" s="41">
        <v>-180.60699999999997</v>
      </c>
      <c r="Q4" s="41">
        <v>-36.864999999999782</v>
      </c>
      <c r="R4" s="41">
        <v>-36.864999999999782</v>
      </c>
      <c r="S4" s="41">
        <v>78.644000000000233</v>
      </c>
      <c r="T4" s="41">
        <v>46.644000000000233</v>
      </c>
      <c r="U4" s="41">
        <v>24.644000000000233</v>
      </c>
      <c r="V4" s="41">
        <v>24.644000000000233</v>
      </c>
      <c r="W4" s="41">
        <v>23.644000000000233</v>
      </c>
      <c r="X4" s="41">
        <v>15.644000000000233</v>
      </c>
      <c r="Z4" s="41">
        <v>-79.752000000000407</v>
      </c>
      <c r="AA4" s="41">
        <v>-111.75200000000041</v>
      </c>
      <c r="AB4" s="41">
        <v>-133.75200000000041</v>
      </c>
      <c r="AC4" s="41">
        <v>-133.75200000000041</v>
      </c>
      <c r="AD4" s="41">
        <v>-134.75200000000041</v>
      </c>
      <c r="AE4" s="41">
        <v>-142.75200000000041</v>
      </c>
      <c r="AG4" s="41">
        <v>-69.47400000000016</v>
      </c>
      <c r="AH4" s="41">
        <v>-69.47400000000016</v>
      </c>
      <c r="AI4" s="41">
        <v>-70.47400000000016</v>
      </c>
      <c r="AJ4" s="41">
        <v>-78.47400000000016</v>
      </c>
    </row>
    <row r="5" spans="1:36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K5" s="41">
        <v>-35.550000000000182</v>
      </c>
      <c r="L5" s="41">
        <v>-35.550000000000182</v>
      </c>
      <c r="M5" s="41">
        <v>-27.550000000000182</v>
      </c>
      <c r="N5" s="41">
        <v>-9.5500000000001819</v>
      </c>
      <c r="P5" s="41">
        <v>-34.733000000000175</v>
      </c>
      <c r="Q5" s="41">
        <v>54.01299999999992</v>
      </c>
      <c r="R5" s="41">
        <v>57.01299999999992</v>
      </c>
      <c r="S5" s="41">
        <v>68.75</v>
      </c>
      <c r="T5" s="41">
        <v>50.75</v>
      </c>
      <c r="U5" s="41">
        <v>36.75</v>
      </c>
      <c r="V5" s="41">
        <v>36.75</v>
      </c>
      <c r="W5" s="41">
        <v>44.75</v>
      </c>
      <c r="X5" s="41">
        <v>62.75</v>
      </c>
      <c r="Z5" s="41">
        <v>27.604000000000269</v>
      </c>
      <c r="AA5" s="41">
        <v>9.6040000000002692</v>
      </c>
      <c r="AB5" s="41">
        <v>-4.3959999999997308</v>
      </c>
      <c r="AC5" s="41">
        <v>-4.3959999999997308</v>
      </c>
      <c r="AD5" s="41">
        <v>3.6040000000002692</v>
      </c>
      <c r="AE5" s="41">
        <v>21.604000000000269</v>
      </c>
      <c r="AG5" s="41">
        <v>6.2799999999997453</v>
      </c>
      <c r="AH5" s="41">
        <v>6.2799999999997453</v>
      </c>
      <c r="AI5" s="41">
        <v>14.279999999999745</v>
      </c>
      <c r="AJ5" s="41">
        <v>32.279999999999745</v>
      </c>
    </row>
    <row r="6" spans="1:36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K6" s="41">
        <v>-281.56400000000031</v>
      </c>
      <c r="L6" s="41">
        <v>-281.56400000000031</v>
      </c>
      <c r="M6" s="41">
        <v>-341.56400000000031</v>
      </c>
      <c r="N6" s="41">
        <v>-341.56400000000031</v>
      </c>
      <c r="P6" s="41">
        <v>66.154000000000451</v>
      </c>
      <c r="Q6" s="41">
        <v>98.154000000000451</v>
      </c>
      <c r="R6" s="41">
        <v>38.154000000000451</v>
      </c>
      <c r="S6" s="41">
        <v>-61.845999999999549</v>
      </c>
      <c r="T6" s="41">
        <v>-161.84599999999955</v>
      </c>
      <c r="U6" s="41">
        <v>-161.84599999999955</v>
      </c>
      <c r="V6" s="41">
        <v>-161.84599999999955</v>
      </c>
      <c r="W6" s="41">
        <v>-221.84599999999955</v>
      </c>
      <c r="X6" s="41">
        <v>-221.84599999999955</v>
      </c>
      <c r="Z6" s="41">
        <v>-34.944999999999709</v>
      </c>
      <c r="AA6" s="41">
        <v>-134.94499999999971</v>
      </c>
      <c r="AB6" s="41">
        <v>-134.94499999999971</v>
      </c>
      <c r="AC6" s="41">
        <v>-134.94499999999971</v>
      </c>
      <c r="AD6" s="41">
        <v>-194.94499999999971</v>
      </c>
      <c r="AE6" s="41">
        <v>-194.94499999999971</v>
      </c>
      <c r="AG6" s="41">
        <v>-64.506999999999607</v>
      </c>
      <c r="AH6" s="41">
        <v>-64.506999999999607</v>
      </c>
      <c r="AI6" s="41">
        <v>-124.50699999999961</v>
      </c>
      <c r="AJ6" s="41">
        <v>-124.50699999999961</v>
      </c>
    </row>
    <row r="7" spans="1:36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K7" s="41">
        <v>161.60500000000047</v>
      </c>
      <c r="L7" s="41">
        <v>183.60500000000229</v>
      </c>
      <c r="M7" s="41">
        <v>185.50600000000031</v>
      </c>
      <c r="N7" s="41">
        <v>164.3125055599985</v>
      </c>
      <c r="P7" s="41">
        <v>-100.68000000000029</v>
      </c>
      <c r="Q7" s="41">
        <v>75.130999999997584</v>
      </c>
      <c r="R7" s="41">
        <v>85.632999999997992</v>
      </c>
      <c r="S7" s="41">
        <v>89.999000000004344</v>
      </c>
      <c r="T7" s="41">
        <v>105.26000000000295</v>
      </c>
      <c r="U7" s="41">
        <v>97.372999999997774</v>
      </c>
      <c r="V7" s="41">
        <v>119.37299999999959</v>
      </c>
      <c r="W7" s="41">
        <v>121.27399999999761</v>
      </c>
      <c r="X7" s="41">
        <v>100.0805055599958</v>
      </c>
      <c r="Z7" s="41">
        <v>-56.520999999992455</v>
      </c>
      <c r="AA7" s="41">
        <v>-41.259999999993852</v>
      </c>
      <c r="AB7" s="41">
        <v>-49.146999999999025</v>
      </c>
      <c r="AC7" s="41">
        <v>-27.146999999997206</v>
      </c>
      <c r="AD7" s="41">
        <v>-25.245999999999185</v>
      </c>
      <c r="AE7" s="41">
        <v>-46.439494440000999</v>
      </c>
      <c r="AG7" s="41">
        <v>-40.049999999999272</v>
      </c>
      <c r="AH7" s="41">
        <v>-18.049999999997453</v>
      </c>
      <c r="AI7" s="41">
        <v>-16.148999999999432</v>
      </c>
      <c r="AJ7" s="41">
        <v>-37.342494440001246</v>
      </c>
    </row>
    <row r="8" spans="1:36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K8" s="41">
        <v>-179.3562582400009</v>
      </c>
      <c r="L8" s="41">
        <v>-229.3562582400009</v>
      </c>
      <c r="M8" s="41">
        <v>-212.3562582400009</v>
      </c>
      <c r="N8" s="41">
        <v>-212.3562582400009</v>
      </c>
      <c r="P8" s="41">
        <v>98.394000000000233</v>
      </c>
      <c r="Q8" s="41">
        <v>105.39400000000023</v>
      </c>
      <c r="R8" s="41">
        <v>74.394000000000233</v>
      </c>
      <c r="S8" s="41">
        <v>57.394000000000233</v>
      </c>
      <c r="T8" s="41">
        <v>-1.6059999999997672</v>
      </c>
      <c r="U8" s="41">
        <v>-14.451258240000243</v>
      </c>
      <c r="V8" s="41">
        <v>-64.451258240000243</v>
      </c>
      <c r="W8" s="41">
        <v>-47.451258240000243</v>
      </c>
      <c r="X8" s="41">
        <v>-47.451258240000243</v>
      </c>
      <c r="Z8" s="41">
        <v>88.760000000000218</v>
      </c>
      <c r="AA8" s="41">
        <v>29.760000000000218</v>
      </c>
      <c r="AB8" s="41">
        <v>16.914741759999742</v>
      </c>
      <c r="AC8" s="41">
        <v>-33.085258240000258</v>
      </c>
      <c r="AD8" s="41">
        <v>-16.085258240000258</v>
      </c>
      <c r="AE8" s="41">
        <v>-16.085258240000258</v>
      </c>
      <c r="AG8" s="41">
        <v>44.167999999999665</v>
      </c>
      <c r="AH8" s="41">
        <v>-5.8320000000003347</v>
      </c>
      <c r="AI8" s="41">
        <v>11.167999999999665</v>
      </c>
      <c r="AJ8" s="41">
        <v>11.167999999999665</v>
      </c>
    </row>
    <row r="9" spans="1:36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K9" s="41">
        <v>-45.604999999999563</v>
      </c>
      <c r="L9" s="41">
        <v>-37.604999999999563</v>
      </c>
      <c r="M9" s="41">
        <v>-37.604999999999563</v>
      </c>
      <c r="N9" s="41">
        <v>-23.604999999999563</v>
      </c>
      <c r="P9" s="41">
        <v>6.1520000000000437</v>
      </c>
      <c r="Q9" s="41">
        <v>43.152000000000044</v>
      </c>
      <c r="R9" s="41">
        <v>43.152000000000044</v>
      </c>
      <c r="S9" s="41">
        <v>40.152000000000044</v>
      </c>
      <c r="T9" s="41">
        <v>21.152000000000044</v>
      </c>
      <c r="U9" s="41">
        <v>1.1520000000000437</v>
      </c>
      <c r="V9" s="41">
        <v>9.1520000000000437</v>
      </c>
      <c r="W9" s="41">
        <v>9.1520000000000437</v>
      </c>
      <c r="X9" s="41">
        <v>23.152000000000044</v>
      </c>
      <c r="Z9" s="41">
        <v>29.371000000000095</v>
      </c>
      <c r="AA9" s="41">
        <v>10.371000000000095</v>
      </c>
      <c r="AB9" s="41">
        <v>-9.6289999999999054</v>
      </c>
      <c r="AC9" s="41">
        <v>-1.6289999999999054</v>
      </c>
      <c r="AD9" s="41">
        <v>-1.6289999999999054</v>
      </c>
      <c r="AE9" s="41">
        <v>12.371000000000095</v>
      </c>
      <c r="AG9" s="41">
        <v>6.5770000000002256</v>
      </c>
      <c r="AH9" s="41">
        <v>14.577000000000226</v>
      </c>
      <c r="AI9" s="41">
        <v>14.577000000000226</v>
      </c>
      <c r="AJ9" s="41">
        <v>28.577000000000226</v>
      </c>
    </row>
    <row r="10" spans="1:36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K10" s="41">
        <v>1.679000000000002</v>
      </c>
      <c r="L10" s="41">
        <v>1.679000000000002</v>
      </c>
      <c r="M10" s="41">
        <v>1.679000000000002</v>
      </c>
      <c r="N10" s="41">
        <v>1.679000000000002</v>
      </c>
      <c r="P10" s="41">
        <v>6.5800000000000054</v>
      </c>
      <c r="Q10" s="41">
        <v>4.9250000000000043</v>
      </c>
      <c r="R10" s="41">
        <v>4.9250000000000043</v>
      </c>
      <c r="S10" s="41">
        <v>3.6910000000000025</v>
      </c>
      <c r="T10" s="41">
        <v>3.6910000000000025</v>
      </c>
      <c r="U10" s="41">
        <v>4.6910000000000025</v>
      </c>
      <c r="V10" s="41">
        <v>4.6910000000000025</v>
      </c>
      <c r="W10" s="41">
        <v>4.6910000000000025</v>
      </c>
      <c r="X10" s="41">
        <v>4.6910000000000025</v>
      </c>
      <c r="Z10" s="41">
        <v>5.4069999999999965</v>
      </c>
      <c r="AA10" s="41">
        <v>5.4069999999999965</v>
      </c>
      <c r="AB10" s="41">
        <v>6.4069999999999965</v>
      </c>
      <c r="AC10" s="41">
        <v>6.4069999999999965</v>
      </c>
      <c r="AD10" s="41">
        <v>6.4069999999999965</v>
      </c>
      <c r="AE10" s="41">
        <v>6.4069999999999965</v>
      </c>
      <c r="AG10" s="41">
        <v>6.0679999999999978</v>
      </c>
      <c r="AH10" s="41">
        <v>6.0679999999999978</v>
      </c>
      <c r="AI10" s="41">
        <v>6.0679999999999978</v>
      </c>
      <c r="AJ10" s="41">
        <v>6.0679999999999978</v>
      </c>
    </row>
    <row r="11" spans="1:36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K11" s="41">
        <v>-0.86299999999999955</v>
      </c>
      <c r="L11" s="41">
        <v>-0.86299999999999955</v>
      </c>
      <c r="M11" s="41">
        <v>-0.86299999999999955</v>
      </c>
      <c r="N11" s="41">
        <v>-0.86299999999999955</v>
      </c>
      <c r="P11" s="41">
        <v>-0.57699999999999818</v>
      </c>
      <c r="Q11" s="41">
        <v>-0.57699999999999818</v>
      </c>
      <c r="R11" s="41">
        <v>1.4230000000000018</v>
      </c>
      <c r="S11" s="41">
        <v>-0.57699999999999818</v>
      </c>
      <c r="T11" s="41">
        <v>-0.57699999999999818</v>
      </c>
      <c r="U11" s="41">
        <v>-0.57699999999999818</v>
      </c>
      <c r="V11" s="41">
        <v>-0.57699999999999818</v>
      </c>
      <c r="W11" s="41">
        <v>-0.57699999999999818</v>
      </c>
      <c r="X11" s="41">
        <v>-0.57699999999999818</v>
      </c>
      <c r="Z11" s="41">
        <v>-0.57699999999999818</v>
      </c>
      <c r="AA11" s="41">
        <v>-0.57699999999999818</v>
      </c>
      <c r="AB11" s="41">
        <v>-0.57699999999999818</v>
      </c>
      <c r="AC11" s="41">
        <v>-0.57699999999999818</v>
      </c>
      <c r="AD11" s="41">
        <v>-0.57699999999999818</v>
      </c>
      <c r="AE11" s="41">
        <v>-0.57699999999999818</v>
      </c>
      <c r="AG11" s="41">
        <v>-0.57699999999999818</v>
      </c>
      <c r="AH11" s="41">
        <v>-0.57699999999999818</v>
      </c>
      <c r="AI11" s="41">
        <v>-0.57699999999999818</v>
      </c>
      <c r="AJ11" s="41">
        <v>-0.57699999999999818</v>
      </c>
    </row>
    <row r="12" spans="1:36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K12" s="41">
        <v>-106.06799999999998</v>
      </c>
      <c r="L12" s="41">
        <v>-106.06799999999998</v>
      </c>
      <c r="M12" s="41">
        <v>-106.06799999999998</v>
      </c>
      <c r="N12" s="41">
        <v>-106.06799999999998</v>
      </c>
      <c r="P12" s="41">
        <v>-13.418999999999869</v>
      </c>
      <c r="Q12" s="41">
        <v>-117.34099999999989</v>
      </c>
      <c r="R12" s="41">
        <v>-117.34099999999989</v>
      </c>
      <c r="S12" s="41">
        <v>-115.48399999999992</v>
      </c>
      <c r="T12" s="41">
        <v>-109.48399999999992</v>
      </c>
      <c r="U12" s="41">
        <v>-109.48399999999992</v>
      </c>
      <c r="V12" s="41">
        <v>-109.48399999999992</v>
      </c>
      <c r="W12" s="41">
        <v>-109.48399999999992</v>
      </c>
      <c r="X12" s="41">
        <v>-109.48399999999992</v>
      </c>
      <c r="Z12" s="41">
        <v>-18.69399999999996</v>
      </c>
      <c r="AA12" s="41">
        <v>-12.69399999999996</v>
      </c>
      <c r="AB12" s="41">
        <v>-12.69399999999996</v>
      </c>
      <c r="AC12" s="41">
        <v>-12.69399999999996</v>
      </c>
      <c r="AD12" s="41">
        <v>-12.69399999999996</v>
      </c>
      <c r="AE12" s="41">
        <v>-12.69399999999996</v>
      </c>
      <c r="AG12" s="41">
        <v>14.250434893545162</v>
      </c>
      <c r="AH12" s="41">
        <v>14.250434893545162</v>
      </c>
      <c r="AI12" s="41">
        <v>14.250434893545162</v>
      </c>
      <c r="AJ12" s="41">
        <v>14.250434893545162</v>
      </c>
    </row>
    <row r="13" spans="1:36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J13" s="39">
        <v>105.37507985873617</v>
      </c>
      <c r="K13" s="39">
        <v>7.6157660581216078</v>
      </c>
      <c r="L13" s="39">
        <v>8.9255831895202391</v>
      </c>
      <c r="M13" s="39">
        <v>212.30034361000025</v>
      </c>
      <c r="N13" s="39">
        <v>215.96629256999995</v>
      </c>
      <c r="P13" s="39">
        <v>120.6989732329539</v>
      </c>
      <c r="Q13" s="39">
        <v>120.75258653143101</v>
      </c>
      <c r="R13" s="39">
        <v>104.04845698681629</v>
      </c>
      <c r="S13" s="39">
        <v>110.32697312467599</v>
      </c>
      <c r="T13" s="39">
        <v>114.21807985873647</v>
      </c>
      <c r="U13" s="39">
        <v>16.45876605812191</v>
      </c>
      <c r="V13" s="39">
        <v>17.768583189520541</v>
      </c>
      <c r="W13" s="39">
        <v>221.14334361000056</v>
      </c>
      <c r="X13" s="39">
        <v>224.80929257000025</v>
      </c>
      <c r="Z13" s="39">
        <v>43.515973124675838</v>
      </c>
      <c r="AA13" s="39">
        <v>47.407079858736324</v>
      </c>
      <c r="AB13" s="39">
        <v>-50.352233941878239</v>
      </c>
      <c r="AC13" s="39">
        <v>-49.042416810479608</v>
      </c>
      <c r="AD13" s="39">
        <v>154.33234361000041</v>
      </c>
      <c r="AE13" s="39">
        <v>157.9982925700001</v>
      </c>
      <c r="AG13" s="39">
        <v>-4.2052339418783049</v>
      </c>
      <c r="AH13" s="39">
        <v>-2.8954168104796736</v>
      </c>
      <c r="AI13" s="39">
        <v>200.47934361000034</v>
      </c>
      <c r="AJ13" s="39">
        <v>204.14529257000004</v>
      </c>
    </row>
    <row r="14" spans="1:36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K14" s="41">
        <v>25.207272939999939</v>
      </c>
      <c r="L14" s="41">
        <v>22.207272939999939</v>
      </c>
      <c r="M14" s="41">
        <v>27.987334079999982</v>
      </c>
      <c r="N14" s="41">
        <v>22.207272939999996</v>
      </c>
      <c r="P14" s="41">
        <v>14.627938999999913</v>
      </c>
      <c r="Q14" s="41">
        <v>14.394310999999902</v>
      </c>
      <c r="R14" s="41">
        <v>-1.526452000000063</v>
      </c>
      <c r="S14" s="41">
        <v>-1.526452000000063</v>
      </c>
      <c r="T14" s="41">
        <v>-1.526452000000063</v>
      </c>
      <c r="U14" s="41">
        <v>13.943272939999872</v>
      </c>
      <c r="V14" s="41">
        <v>10.943272939999872</v>
      </c>
      <c r="W14" s="41">
        <v>16.723334079999916</v>
      </c>
      <c r="X14" s="41">
        <v>10.943272939999929</v>
      </c>
      <c r="Z14" s="41">
        <v>-9.2984520000000543</v>
      </c>
      <c r="AA14" s="41">
        <v>-9.2984520000000543</v>
      </c>
      <c r="AB14" s="41">
        <v>6.1712729399998807</v>
      </c>
      <c r="AC14" s="41">
        <v>3.1712729399998807</v>
      </c>
      <c r="AD14" s="41">
        <v>8.9513340799999241</v>
      </c>
      <c r="AE14" s="41">
        <v>3.1712729399999375</v>
      </c>
      <c r="AG14" s="41">
        <v>3.2092729399998916</v>
      </c>
      <c r="AH14" s="41">
        <v>0.20927293999989161</v>
      </c>
      <c r="AI14" s="41">
        <v>5.9893340799999351</v>
      </c>
      <c r="AJ14" s="41">
        <v>0.20927293999994845</v>
      </c>
    </row>
    <row r="15" spans="1:36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K15" s="41">
        <v>16.718187750000084</v>
      </c>
      <c r="L15" s="41">
        <v>10.183731750000106</v>
      </c>
      <c r="M15" s="41">
        <v>22.836574589999998</v>
      </c>
      <c r="N15" s="41">
        <v>22.836574589999998</v>
      </c>
      <c r="P15" s="41">
        <v>35.084683666894193</v>
      </c>
      <c r="Q15" s="41">
        <v>28.833595666894325</v>
      </c>
      <c r="R15" s="41">
        <v>47.547562666894294</v>
      </c>
      <c r="S15" s="41">
        <v>42.662159533515478</v>
      </c>
      <c r="T15" s="41">
        <v>57.70501040013653</v>
      </c>
      <c r="U15" s="41">
        <v>18.58018775000005</v>
      </c>
      <c r="V15" s="41">
        <v>12.045731750000073</v>
      </c>
      <c r="W15" s="41">
        <v>24.698574589999964</v>
      </c>
      <c r="X15" s="41">
        <v>24.698574589999964</v>
      </c>
      <c r="Z15" s="41">
        <v>40.497159533515401</v>
      </c>
      <c r="AA15" s="41">
        <v>55.540010400136453</v>
      </c>
      <c r="AB15" s="41">
        <v>16.415187749999973</v>
      </c>
      <c r="AC15" s="41">
        <v>9.8807317499999954</v>
      </c>
      <c r="AD15" s="41">
        <v>22.533574589999887</v>
      </c>
      <c r="AE15" s="41">
        <v>22.533574589999887</v>
      </c>
      <c r="AG15" s="41">
        <v>47.167187749999982</v>
      </c>
      <c r="AH15" s="41">
        <v>40.632731750000005</v>
      </c>
      <c r="AI15" s="41">
        <v>53.285574589999896</v>
      </c>
      <c r="AJ15" s="41">
        <v>53.285574589999896</v>
      </c>
    </row>
    <row r="16" spans="1:36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K16" s="41">
        <v>13.533000000000015</v>
      </c>
      <c r="L16" s="41">
        <v>3.5330000000000155</v>
      </c>
      <c r="M16" s="41">
        <v>25.788977890000012</v>
      </c>
      <c r="N16" s="41">
        <v>25.788977890000012</v>
      </c>
      <c r="P16" s="41">
        <v>-18.447999999999979</v>
      </c>
      <c r="Q16" s="41">
        <v>4.5520000000000209</v>
      </c>
      <c r="R16" s="41">
        <v>-3.4479999999999791</v>
      </c>
      <c r="S16" s="41">
        <v>-3.4479999999999791</v>
      </c>
      <c r="T16" s="41">
        <v>-3.4479999999999791</v>
      </c>
      <c r="U16" s="41">
        <v>0.55200000000002092</v>
      </c>
      <c r="V16" s="41">
        <v>-9.4479999999999791</v>
      </c>
      <c r="W16" s="41">
        <v>12.807977890000018</v>
      </c>
      <c r="X16" s="41">
        <v>12.807977890000018</v>
      </c>
      <c r="Z16" s="41">
        <v>-10.232000000000028</v>
      </c>
      <c r="AA16" s="41">
        <v>-10.232000000000028</v>
      </c>
      <c r="AB16" s="41">
        <v>-6.2320000000000277</v>
      </c>
      <c r="AC16" s="41">
        <v>-16.232000000000028</v>
      </c>
      <c r="AD16" s="41">
        <v>6.0239778899999692</v>
      </c>
      <c r="AE16" s="41">
        <v>6.0239778899999692</v>
      </c>
      <c r="AG16" s="41">
        <v>-7.4959999999999809</v>
      </c>
      <c r="AH16" s="41">
        <v>-17.495999999999981</v>
      </c>
      <c r="AI16" s="41">
        <v>4.759977890000016</v>
      </c>
      <c r="AJ16" s="41">
        <v>4.759977890000016</v>
      </c>
    </row>
    <row r="17" spans="1:36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K17" s="41">
        <v>-0.33204191999999821</v>
      </c>
      <c r="L17" s="41">
        <v>-0.15599999999999881</v>
      </c>
      <c r="M17" s="41">
        <v>-0.15599999999999881</v>
      </c>
      <c r="N17" s="41">
        <v>-0.15599999999999881</v>
      </c>
      <c r="P17" s="41">
        <v>-0.85935792000000077</v>
      </c>
      <c r="Q17" s="41">
        <v>-0.35104192000000012</v>
      </c>
      <c r="R17" s="41">
        <v>-0.35104192000000012</v>
      </c>
      <c r="S17" s="41">
        <v>-0.35104192000000012</v>
      </c>
      <c r="T17" s="41">
        <v>-0.35104192000000012</v>
      </c>
      <c r="U17" s="41">
        <v>-0.35104192000000012</v>
      </c>
      <c r="V17" s="41">
        <v>-0.17500000000000071</v>
      </c>
      <c r="W17" s="41">
        <v>-0.17500000000000071</v>
      </c>
      <c r="X17" s="41">
        <v>-0.17500000000000071</v>
      </c>
      <c r="Z17" s="41">
        <v>-1.4170419199999991</v>
      </c>
      <c r="AA17" s="41">
        <v>-1.4170419199999991</v>
      </c>
      <c r="AB17" s="41">
        <v>-1.4170419199999991</v>
      </c>
      <c r="AC17" s="41">
        <v>-1.2409999999999997</v>
      </c>
      <c r="AD17" s="41">
        <v>-1.2409999999999997</v>
      </c>
      <c r="AE17" s="41">
        <v>-1.2409999999999997</v>
      </c>
      <c r="AG17" s="41">
        <v>4.303958080000001</v>
      </c>
      <c r="AH17" s="41">
        <v>4.4800000000000004</v>
      </c>
      <c r="AI17" s="41">
        <v>4.4800000000000004</v>
      </c>
      <c r="AJ17" s="41">
        <v>4.4800000000000004</v>
      </c>
    </row>
    <row r="18" spans="1:36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J18" s="41">
        <v>98.681857378600512</v>
      </c>
      <c r="K18" s="41">
        <v>41.130397288122282</v>
      </c>
      <c r="L18" s="41">
        <v>62.300504499521026</v>
      </c>
      <c r="M18" s="41">
        <v>214.75203805000081</v>
      </c>
      <c r="N18" s="41">
        <v>230.18404815000065</v>
      </c>
      <c r="P18" s="41">
        <v>78.693760325971141</v>
      </c>
      <c r="Q18" s="41">
        <v>72.347512419657562</v>
      </c>
      <c r="R18" s="41">
        <v>83.746682239922336</v>
      </c>
      <c r="S18" s="41">
        <v>93.78060151116091</v>
      </c>
      <c r="T18" s="41">
        <v>82.380857378600638</v>
      </c>
      <c r="U18" s="41">
        <v>24.829397288122408</v>
      </c>
      <c r="V18" s="41">
        <v>45.999504499521152</v>
      </c>
      <c r="W18" s="41">
        <v>198.45103805000093</v>
      </c>
      <c r="X18" s="41">
        <v>213.88304815000077</v>
      </c>
      <c r="Z18" s="41">
        <v>37.577601511160708</v>
      </c>
      <c r="AA18" s="41">
        <v>26.177857378600436</v>
      </c>
      <c r="AB18" s="41">
        <v>-31.373602711877794</v>
      </c>
      <c r="AC18" s="41">
        <v>-10.20349550047905</v>
      </c>
      <c r="AD18" s="41">
        <v>142.24803805000073</v>
      </c>
      <c r="AE18" s="41">
        <v>157.68004815000057</v>
      </c>
      <c r="AG18" s="41">
        <v>-17.847602711877727</v>
      </c>
      <c r="AH18" s="41">
        <v>3.3225044995210169</v>
      </c>
      <c r="AI18" s="41">
        <v>155.7740380500008</v>
      </c>
      <c r="AJ18" s="41">
        <v>171.20604815000064</v>
      </c>
    </row>
    <row r="19" spans="1:36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K19" s="41">
        <v>-0.74699999999995725</v>
      </c>
      <c r="L19" s="41">
        <v>-0.74699999999995725</v>
      </c>
      <c r="M19" s="41">
        <v>-0.74699999999995725</v>
      </c>
      <c r="N19" s="41">
        <v>-0.74699999999995725</v>
      </c>
      <c r="P19" s="41">
        <v>1.0000000000331966E-3</v>
      </c>
      <c r="Q19" s="41">
        <v>1.0000000000331966E-3</v>
      </c>
      <c r="R19" s="41">
        <v>1.0000000000331966E-3</v>
      </c>
      <c r="S19" s="41">
        <v>1.0000000000331966E-3</v>
      </c>
      <c r="T19" s="41">
        <v>1.0000000000331966E-3</v>
      </c>
      <c r="U19" s="41">
        <v>1.0000000000331966E-3</v>
      </c>
      <c r="V19" s="41">
        <v>1.0000000000331966E-3</v>
      </c>
      <c r="W19" s="41">
        <v>1.0000000000331966E-3</v>
      </c>
      <c r="X19" s="41">
        <v>1.0000000000331966E-3</v>
      </c>
      <c r="Z19" s="41">
        <v>1.0000000000331966E-3</v>
      </c>
      <c r="AA19" s="41">
        <v>1.0000000000331966E-3</v>
      </c>
      <c r="AB19" s="41">
        <v>1.0000000000331966E-3</v>
      </c>
      <c r="AC19" s="41">
        <v>1.0000000000331966E-3</v>
      </c>
      <c r="AD19" s="41">
        <v>1.0000000000331966E-3</v>
      </c>
      <c r="AE19" s="41">
        <v>1.0000000000331966E-3</v>
      </c>
      <c r="AG19" s="41">
        <v>1.0000000000331966E-3</v>
      </c>
      <c r="AH19" s="41">
        <v>1.0000000000331966E-3</v>
      </c>
      <c r="AI19" s="41">
        <v>1.0000000000331966E-3</v>
      </c>
      <c r="AJ19" s="41">
        <v>1.0000000000331966E-3</v>
      </c>
    </row>
    <row r="20" spans="1:36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K20" s="41">
        <v>-6.8415809999999908</v>
      </c>
      <c r="L20" s="41">
        <v>-6.6824569999999994</v>
      </c>
      <c r="M20" s="41">
        <v>-6.7161119999999954</v>
      </c>
      <c r="N20" s="41">
        <v>-6.7161119999999954</v>
      </c>
      <c r="P20" s="41">
        <v>0.5351750000000095</v>
      </c>
      <c r="Q20" s="41">
        <v>0.5351750000000095</v>
      </c>
      <c r="R20" s="41">
        <v>0.5351750000000095</v>
      </c>
      <c r="S20" s="41">
        <v>0.5351750000000095</v>
      </c>
      <c r="T20" s="41">
        <v>0.5351750000000095</v>
      </c>
      <c r="U20" s="41">
        <v>-6.8415809999999908</v>
      </c>
      <c r="V20" s="41">
        <v>-6.6824569999999994</v>
      </c>
      <c r="W20" s="41">
        <v>-6.7161119999999954</v>
      </c>
      <c r="X20" s="41">
        <v>-6.7161119999999954</v>
      </c>
      <c r="Z20" s="41">
        <v>0.5351750000000095</v>
      </c>
      <c r="AA20" s="41">
        <v>0.5351750000000095</v>
      </c>
      <c r="AB20" s="41">
        <v>-6.8415809999999908</v>
      </c>
      <c r="AC20" s="41">
        <v>-6.6824569999999994</v>
      </c>
      <c r="AD20" s="41">
        <v>-6.7161119999999954</v>
      </c>
      <c r="AE20" s="41">
        <v>-6.7161119999999954</v>
      </c>
      <c r="AG20" s="41">
        <v>-6.8415809999999908</v>
      </c>
      <c r="AH20" s="41">
        <v>-6.6824569999999994</v>
      </c>
      <c r="AI20" s="41">
        <v>-6.7161119999999954</v>
      </c>
      <c r="AJ20" s="41">
        <v>-6.7161119999999954</v>
      </c>
    </row>
    <row r="21" spans="1:36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K21" s="41">
        <v>-92.895706000000018</v>
      </c>
      <c r="L21" s="41">
        <v>-92.895706000000018</v>
      </c>
      <c r="M21" s="41">
        <v>-81.830706000000021</v>
      </c>
      <c r="N21" s="41">
        <v>-82.141705999999999</v>
      </c>
      <c r="P21" s="41">
        <v>7.1804138563741446</v>
      </c>
      <c r="Q21" s="41">
        <v>-3.1086267249999935</v>
      </c>
      <c r="R21" s="41">
        <v>-25.013706000000013</v>
      </c>
      <c r="S21" s="41">
        <v>-24.359705999999989</v>
      </c>
      <c r="T21" s="41">
        <v>-31.052706000000001</v>
      </c>
      <c r="U21" s="41">
        <v>-43.214706000000007</v>
      </c>
      <c r="V21" s="41">
        <v>-43.214706000000007</v>
      </c>
      <c r="W21" s="41">
        <v>-32.149706000000009</v>
      </c>
      <c r="X21" s="41">
        <v>-32.460705999999988</v>
      </c>
      <c r="Z21" s="41">
        <v>-24.459705999999983</v>
      </c>
      <c r="AA21" s="41">
        <v>-31.152705999999995</v>
      </c>
      <c r="AB21" s="41">
        <v>-43.314706000000001</v>
      </c>
      <c r="AC21" s="41">
        <v>-43.314706000000001</v>
      </c>
      <c r="AD21" s="41">
        <v>-32.249706000000003</v>
      </c>
      <c r="AE21" s="41">
        <v>-32.560705999999982</v>
      </c>
      <c r="AG21" s="41">
        <v>-43.664705999999995</v>
      </c>
      <c r="AH21" s="41">
        <v>-43.664705999999995</v>
      </c>
      <c r="AI21" s="41">
        <v>-32.599705999999998</v>
      </c>
      <c r="AJ21" s="41">
        <v>-32.910705999999976</v>
      </c>
    </row>
    <row r="22" spans="1:36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K22" s="41">
        <v>3.2597329999999829</v>
      </c>
      <c r="L22" s="41">
        <v>3.2597329999999971</v>
      </c>
      <c r="M22" s="41">
        <v>2.0057330000000064</v>
      </c>
      <c r="N22" s="41">
        <v>1.1127330000000057</v>
      </c>
      <c r="P22" s="41">
        <v>2.2498553037149236</v>
      </c>
      <c r="Q22" s="41">
        <v>4.3691570898796215</v>
      </c>
      <c r="R22" s="41">
        <v>3.3777329999999921</v>
      </c>
      <c r="S22" s="41">
        <v>2.0737329999999901</v>
      </c>
      <c r="T22" s="41">
        <v>4.2737329999999787</v>
      </c>
      <c r="U22" s="41">
        <v>3.2597329999999829</v>
      </c>
      <c r="V22" s="41">
        <v>3.2597329999999971</v>
      </c>
      <c r="W22" s="41">
        <v>2.0057330000000064</v>
      </c>
      <c r="X22" s="41">
        <v>1.1127330000000057</v>
      </c>
      <c r="Z22" s="41">
        <v>20.190732999999994</v>
      </c>
      <c r="AA22" s="41">
        <v>22.390732999999983</v>
      </c>
      <c r="AB22" s="41">
        <v>21.376732999999987</v>
      </c>
      <c r="AC22" s="41">
        <v>21.376733000000002</v>
      </c>
      <c r="AD22" s="41">
        <v>20.122733000000011</v>
      </c>
      <c r="AE22" s="41">
        <v>19.22973300000001</v>
      </c>
      <c r="AG22" s="41">
        <v>21.32373299999999</v>
      </c>
      <c r="AH22" s="41">
        <v>21.323733000000004</v>
      </c>
      <c r="AI22" s="41">
        <v>20.069733000000014</v>
      </c>
      <c r="AJ22" s="41">
        <v>19.176733000000013</v>
      </c>
    </row>
    <row r="23" spans="1:36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K23" s="41">
        <v>8.5835040000000049</v>
      </c>
      <c r="L23" s="41">
        <v>7.9225040000000035</v>
      </c>
      <c r="M23" s="41">
        <v>8.3795039999999972</v>
      </c>
      <c r="N23" s="41">
        <v>3.5975040000000149</v>
      </c>
      <c r="P23" s="41">
        <v>1.6335039999999594</v>
      </c>
      <c r="Q23" s="41">
        <v>-0.8204960000000483</v>
      </c>
      <c r="R23" s="41">
        <v>-0.8204960000000483</v>
      </c>
      <c r="S23" s="41">
        <v>0.95950399999998126</v>
      </c>
      <c r="T23" s="41">
        <v>5.7005039999999667</v>
      </c>
      <c r="U23" s="41">
        <v>5.7005039999999667</v>
      </c>
      <c r="V23" s="41">
        <v>5.0395039999999653</v>
      </c>
      <c r="W23" s="41">
        <v>5.496503999999959</v>
      </c>
      <c r="X23" s="41">
        <v>0.71450399999997671</v>
      </c>
      <c r="Z23" s="41">
        <v>-9.8784959999999842</v>
      </c>
      <c r="AA23" s="41">
        <v>-5.1374959999999987</v>
      </c>
      <c r="AB23" s="41">
        <v>-5.1374959999999987</v>
      </c>
      <c r="AC23" s="41">
        <v>-5.7984960000000001</v>
      </c>
      <c r="AD23" s="41">
        <v>-5.3414960000000065</v>
      </c>
      <c r="AE23" s="41">
        <v>-10.123495999999989</v>
      </c>
      <c r="AG23" s="41">
        <v>-4.3604960000000119</v>
      </c>
      <c r="AH23" s="41">
        <v>-5.0214960000000133</v>
      </c>
      <c r="AI23" s="41">
        <v>-4.5644960000000196</v>
      </c>
      <c r="AJ23" s="41">
        <v>-9.3464960000000019</v>
      </c>
    </row>
    <row r="24" spans="1:36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K24" s="39">
        <v>-73.808555072577292</v>
      </c>
      <c r="L24" s="39">
        <v>-134.13346580896541</v>
      </c>
      <c r="M24" s="39">
        <v>-111.84881755457536</v>
      </c>
      <c r="N24" s="39">
        <v>-101.68981755457571</v>
      </c>
      <c r="P24" s="39">
        <v>54.242937249040551</v>
      </c>
      <c r="Q24" s="39">
        <v>-13.184087277979415</v>
      </c>
      <c r="R24" s="39">
        <v>-7.9903442779796023</v>
      </c>
      <c r="S24" s="39">
        <v>-8.0099132779796491</v>
      </c>
      <c r="T24" s="39">
        <v>-120.24318750436578</v>
      </c>
      <c r="U24" s="39">
        <v>-107.07345108519439</v>
      </c>
      <c r="V24" s="39">
        <v>-167.39836182158251</v>
      </c>
      <c r="W24" s="39">
        <v>-145.11371356719246</v>
      </c>
      <c r="X24" s="39">
        <v>-134.95471356719281</v>
      </c>
      <c r="Z24" s="39">
        <v>-0.11667299665350583</v>
      </c>
      <c r="AA24" s="39">
        <v>-112.34994722303963</v>
      </c>
      <c r="AB24" s="39">
        <v>-99.180210803868249</v>
      </c>
      <c r="AC24" s="39">
        <v>-159.50512154025637</v>
      </c>
      <c r="AD24" s="39">
        <v>-137.22047328586632</v>
      </c>
      <c r="AE24" s="39">
        <v>-127.06147328586667</v>
      </c>
      <c r="AG24" s="39">
        <v>27.130072000782093</v>
      </c>
      <c r="AH24" s="39">
        <v>-33.482755814671691</v>
      </c>
      <c r="AI24" s="39">
        <v>-11.198107560281642</v>
      </c>
      <c r="AJ24" s="39">
        <v>-1.039107560281991</v>
      </c>
    </row>
    <row r="25" spans="1:36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K25" s="41">
        <v>-192.85543737084481</v>
      </c>
      <c r="L25" s="41">
        <v>-254.02411310723255</v>
      </c>
      <c r="M25" s="41">
        <v>-231.84614185284408</v>
      </c>
      <c r="N25" s="41">
        <v>-231.84614185284408</v>
      </c>
      <c r="P25" s="41">
        <v>6.0000000001309672E-2</v>
      </c>
      <c r="Q25" s="41">
        <v>-66.895000000000437</v>
      </c>
      <c r="R25" s="41">
        <v>-66.895000000000437</v>
      </c>
      <c r="S25" s="41">
        <v>-66.895000000000437</v>
      </c>
      <c r="T25" s="41">
        <v>-172.13170008581437</v>
      </c>
      <c r="U25" s="41">
        <v>-161.13133338346233</v>
      </c>
      <c r="V25" s="41">
        <v>-222.30000911985007</v>
      </c>
      <c r="W25" s="41">
        <v>-200.12203786546161</v>
      </c>
      <c r="X25" s="41">
        <v>-200.12203786546161</v>
      </c>
      <c r="Z25" s="41">
        <v>-40.58975971867585</v>
      </c>
      <c r="AA25" s="41">
        <v>-145.82645980448979</v>
      </c>
      <c r="AB25" s="41">
        <v>-134.82609310213775</v>
      </c>
      <c r="AC25" s="41">
        <v>-195.99476883852549</v>
      </c>
      <c r="AD25" s="41">
        <v>-173.81679758413702</v>
      </c>
      <c r="AE25" s="41">
        <v>-173.81679758413702</v>
      </c>
      <c r="AG25" s="41">
        <v>18.050189702513308</v>
      </c>
      <c r="AH25" s="41">
        <v>-43.406403112938278</v>
      </c>
      <c r="AI25" s="41">
        <v>-21.228431858549811</v>
      </c>
      <c r="AJ25" s="41">
        <v>-21.228431858549811</v>
      </c>
    </row>
    <row r="26" spans="1:36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K26" s="41">
        <v>119.04688229827025</v>
      </c>
      <c r="L26" s="41">
        <v>119.89064729827032</v>
      </c>
      <c r="M26" s="41">
        <v>119.99732429827009</v>
      </c>
      <c r="N26" s="41">
        <v>130.15632429827065</v>
      </c>
      <c r="P26" s="41">
        <v>54.182937249039242</v>
      </c>
      <c r="Q26" s="41">
        <v>53.710912722022385</v>
      </c>
      <c r="R26" s="41">
        <v>58.904655722022198</v>
      </c>
      <c r="S26" s="41">
        <v>58.885086722022606</v>
      </c>
      <c r="T26" s="41">
        <v>51.88851258144814</v>
      </c>
      <c r="U26" s="41">
        <v>54.057882298270215</v>
      </c>
      <c r="V26" s="41">
        <v>54.901647298270291</v>
      </c>
      <c r="W26" s="41">
        <v>55.008324298270054</v>
      </c>
      <c r="X26" s="41">
        <v>65.167324298270614</v>
      </c>
      <c r="Z26" s="41">
        <v>40.473086722022344</v>
      </c>
      <c r="AA26" s="41">
        <v>33.476512581447878</v>
      </c>
      <c r="AB26" s="41">
        <v>35.645882298269953</v>
      </c>
      <c r="AC26" s="41">
        <v>36.489647298270029</v>
      </c>
      <c r="AD26" s="41">
        <v>36.596324298269792</v>
      </c>
      <c r="AE26" s="41">
        <v>46.755324298270352</v>
      </c>
      <c r="AG26" s="41">
        <v>9.0798822982701495</v>
      </c>
      <c r="AH26" s="41">
        <v>9.9236472982702253</v>
      </c>
      <c r="AI26" s="41">
        <v>10.030324298269989</v>
      </c>
      <c r="AJ26" s="41">
        <v>20.189324298270549</v>
      </c>
    </row>
    <row r="27" spans="1:36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K27" s="39">
        <v>91.635354554662399</v>
      </c>
      <c r="L27" s="39">
        <v>176.99417269568698</v>
      </c>
      <c r="M27" s="39">
        <v>93.344293339354408</v>
      </c>
      <c r="N27" s="39">
        <v>157.01235400598239</v>
      </c>
      <c r="P27" s="39">
        <v>-170.0838861621578</v>
      </c>
      <c r="Q27" s="39">
        <v>-95.674066371330127</v>
      </c>
      <c r="R27" s="39">
        <v>-95.674066371330127</v>
      </c>
      <c r="S27" s="39">
        <v>-48.043472371330381</v>
      </c>
      <c r="T27" s="39">
        <v>-45.917688461074704</v>
      </c>
      <c r="U27" s="39">
        <v>-21.092645445337439</v>
      </c>
      <c r="V27" s="39">
        <v>64.266172695687146</v>
      </c>
      <c r="W27" s="39">
        <v>-19.38370666064543</v>
      </c>
      <c r="X27" s="39">
        <v>44.28435400598255</v>
      </c>
      <c r="Z27" s="39">
        <v>-58.866472371330474</v>
      </c>
      <c r="AA27" s="39">
        <v>-56.740688461074797</v>
      </c>
      <c r="AB27" s="39">
        <v>-31.915645445337532</v>
      </c>
      <c r="AC27" s="39">
        <v>53.443172695687053</v>
      </c>
      <c r="AD27" s="39">
        <v>-30.206706660645523</v>
      </c>
      <c r="AE27" s="39">
        <v>33.461354005982457</v>
      </c>
      <c r="AG27" s="39">
        <v>-174.16064544533742</v>
      </c>
      <c r="AH27" s="39">
        <v>-88.801827304312837</v>
      </c>
      <c r="AI27" s="39">
        <v>-172.45170666064541</v>
      </c>
      <c r="AJ27" s="39">
        <v>-108.78364599401743</v>
      </c>
    </row>
    <row r="28" spans="1:36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K28" s="41">
        <v>174.92959800000006</v>
      </c>
      <c r="L28" s="41">
        <v>221.84759799999995</v>
      </c>
      <c r="M28" s="41">
        <v>238.59108575000005</v>
      </c>
      <c r="N28" s="41">
        <v>238.59108575000005</v>
      </c>
      <c r="P28" s="41">
        <v>-48.54764299999988</v>
      </c>
      <c r="Q28" s="41">
        <v>-48.54764299999988</v>
      </c>
      <c r="R28" s="41">
        <v>-48.54764299999988</v>
      </c>
      <c r="S28" s="41">
        <v>-0.91704900000013367</v>
      </c>
      <c r="T28" s="41">
        <v>60.082950999999866</v>
      </c>
      <c r="U28" s="41">
        <v>59.079598000000033</v>
      </c>
      <c r="V28" s="41">
        <v>105.99759799999993</v>
      </c>
      <c r="W28" s="41">
        <v>122.74108575000002</v>
      </c>
      <c r="X28" s="41">
        <v>122.74108575000002</v>
      </c>
      <c r="Z28" s="41">
        <v>-88.067049000000111</v>
      </c>
      <c r="AA28" s="41">
        <v>-27.067049000000111</v>
      </c>
      <c r="AB28" s="41">
        <v>-28.070401999999945</v>
      </c>
      <c r="AC28" s="41">
        <v>18.847597999999948</v>
      </c>
      <c r="AD28" s="41">
        <v>35.591085750000047</v>
      </c>
      <c r="AE28" s="41">
        <v>35.591085750000047</v>
      </c>
      <c r="AG28" s="41">
        <v>-44.346402000000012</v>
      </c>
      <c r="AH28" s="41">
        <v>2.5715979999998808</v>
      </c>
      <c r="AI28" s="41">
        <v>19.31508574999998</v>
      </c>
      <c r="AJ28" s="41">
        <v>19.31508574999998</v>
      </c>
    </row>
    <row r="29" spans="1:36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J29" s="41">
        <v>-217.92082646107485</v>
      </c>
      <c r="K29" s="41">
        <v>-192.11111644533753</v>
      </c>
      <c r="L29" s="41">
        <v>-153.61271230431305</v>
      </c>
      <c r="M29" s="41">
        <v>-253.40945141064572</v>
      </c>
      <c r="N29" s="41">
        <v>-189.74138974401762</v>
      </c>
      <c r="P29" s="41">
        <v>-69.832830372956323</v>
      </c>
      <c r="Q29" s="41">
        <v>4.5769894178714594</v>
      </c>
      <c r="R29" s="41">
        <v>4.5769894178714594</v>
      </c>
      <c r="S29" s="41">
        <v>4.5769894178714594</v>
      </c>
      <c r="T29" s="41">
        <v>-70.124826461074804</v>
      </c>
      <c r="U29" s="41">
        <v>-44.31511644533748</v>
      </c>
      <c r="V29" s="41">
        <v>-5.8167123043130005</v>
      </c>
      <c r="W29" s="41">
        <v>-105.61345141064567</v>
      </c>
      <c r="X29" s="41">
        <v>-41.945389744017575</v>
      </c>
      <c r="Z29" s="41">
        <v>80.903989417871458</v>
      </c>
      <c r="AA29" s="41">
        <v>6.2021735389251944</v>
      </c>
      <c r="AB29" s="41">
        <v>32.011883554662518</v>
      </c>
      <c r="AC29" s="41">
        <v>70.510287695686998</v>
      </c>
      <c r="AD29" s="41">
        <v>-29.286451410645668</v>
      </c>
      <c r="AE29" s="41">
        <v>34.381610255982423</v>
      </c>
      <c r="AG29" s="41">
        <v>-93.957116445337419</v>
      </c>
      <c r="AH29" s="41">
        <v>-55.45871230431294</v>
      </c>
      <c r="AI29" s="41">
        <v>-155.25545141064561</v>
      </c>
      <c r="AJ29" s="41">
        <v>-91.587389744017514</v>
      </c>
    </row>
    <row r="30" spans="1:36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K30" s="41">
        <v>213.82400000000001</v>
      </c>
      <c r="L30" s="41">
        <v>213.82400000000001</v>
      </c>
      <c r="M30" s="41">
        <v>213.82400000000001</v>
      </c>
      <c r="N30" s="41">
        <v>213.82400000000001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G30" s="41">
        <v>0</v>
      </c>
      <c r="AH30" s="41">
        <v>0</v>
      </c>
      <c r="AI30" s="41">
        <v>0</v>
      </c>
      <c r="AJ30" s="41">
        <v>0</v>
      </c>
    </row>
    <row r="31" spans="1:36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K31" s="41">
        <v>-105.007127</v>
      </c>
      <c r="L31" s="41">
        <v>-105.06471300000001</v>
      </c>
      <c r="M31" s="41">
        <v>-105.66134100000001</v>
      </c>
      <c r="N31" s="41">
        <v>-105.66134200000002</v>
      </c>
      <c r="P31" s="41">
        <v>-51.70341278920165</v>
      </c>
      <c r="Q31" s="41">
        <v>-51.70341278920165</v>
      </c>
      <c r="R31" s="41">
        <v>-51.70341278920165</v>
      </c>
      <c r="S31" s="41">
        <v>-51.70341278920165</v>
      </c>
      <c r="T31" s="41">
        <v>-35.875813000000001</v>
      </c>
      <c r="U31" s="41">
        <v>-35.857126999999998</v>
      </c>
      <c r="V31" s="41">
        <v>-35.914712999999999</v>
      </c>
      <c r="W31" s="41">
        <v>-36.511341000000002</v>
      </c>
      <c r="X31" s="41">
        <v>-36.511342000000006</v>
      </c>
      <c r="Z31" s="41">
        <v>-51.70341278920165</v>
      </c>
      <c r="AA31" s="41">
        <v>-35.875813000000001</v>
      </c>
      <c r="AB31" s="41">
        <v>-35.857126999999998</v>
      </c>
      <c r="AC31" s="41">
        <v>-35.914712999999999</v>
      </c>
      <c r="AD31" s="41">
        <v>-36.511341000000002</v>
      </c>
      <c r="AE31" s="41">
        <v>-36.511342000000006</v>
      </c>
      <c r="AG31" s="41">
        <v>-35.857126999999998</v>
      </c>
      <c r="AH31" s="41">
        <v>-35.914712999999999</v>
      </c>
      <c r="AI31" s="41">
        <v>-36.511341000000002</v>
      </c>
      <c r="AJ31" s="41">
        <v>-36.511342000000006</v>
      </c>
    </row>
    <row r="32" spans="1:36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J32" s="39">
        <v>1036.554328265971</v>
      </c>
      <c r="K32" s="39">
        <v>1060.3911160236457</v>
      </c>
      <c r="L32" s="39">
        <v>1099.173310257489</v>
      </c>
      <c r="M32" s="39">
        <v>916.54334434813791</v>
      </c>
      <c r="N32" s="39">
        <v>798.18932090994349</v>
      </c>
      <c r="P32" s="39">
        <v>357.65957310323392</v>
      </c>
      <c r="Q32" s="39">
        <v>223.48022292650785</v>
      </c>
      <c r="R32" s="39">
        <v>349.00269688798653</v>
      </c>
      <c r="S32" s="39">
        <v>428.92312994613894</v>
      </c>
      <c r="T32" s="39">
        <v>598.40222930597338</v>
      </c>
      <c r="U32" s="39">
        <v>622.23901706364813</v>
      </c>
      <c r="V32" s="39">
        <v>661.02121129749139</v>
      </c>
      <c r="W32" s="39">
        <v>478.39124538814031</v>
      </c>
      <c r="X32" s="39">
        <v>360.03722194994589</v>
      </c>
      <c r="Z32" s="39">
        <v>699.1921299461319</v>
      </c>
      <c r="AA32" s="39">
        <v>868.67122930596634</v>
      </c>
      <c r="AB32" s="39">
        <v>892.50801706364109</v>
      </c>
      <c r="AC32" s="39">
        <v>931.29021129748435</v>
      </c>
      <c r="AD32" s="39">
        <v>748.66024538813326</v>
      </c>
      <c r="AE32" s="39">
        <v>630.30622194993884</v>
      </c>
      <c r="AG32" s="39">
        <v>208.13158217010277</v>
      </c>
      <c r="AH32" s="39">
        <v>246.91377640394603</v>
      </c>
      <c r="AI32" s="39">
        <v>64.283810494594945</v>
      </c>
      <c r="AJ32" s="39">
        <v>-54.070212943599472</v>
      </c>
    </row>
    <row r="33" spans="1:36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K33" s="41">
        <v>102.36341100000004</v>
      </c>
      <c r="L33" s="41">
        <v>102.36341100000004</v>
      </c>
      <c r="M33" s="41">
        <v>102.36341100000004</v>
      </c>
      <c r="N33" s="41">
        <v>102.36341100000004</v>
      </c>
      <c r="P33" s="41">
        <v>146.48634256</v>
      </c>
      <c r="Q33" s="41">
        <v>146.48634256</v>
      </c>
      <c r="R33" s="41">
        <v>146.48634256</v>
      </c>
      <c r="S33" s="41">
        <v>146.48634256</v>
      </c>
      <c r="T33" s="41">
        <v>146.48634256</v>
      </c>
      <c r="U33" s="41">
        <v>146.48634256</v>
      </c>
      <c r="V33" s="41">
        <v>146.48634256</v>
      </c>
      <c r="W33" s="41">
        <v>146.48634256</v>
      </c>
      <c r="X33" s="41">
        <v>146.48634256</v>
      </c>
      <c r="Z33" s="41">
        <v>146.48634256</v>
      </c>
      <c r="AA33" s="41">
        <v>146.48634256</v>
      </c>
      <c r="AB33" s="41">
        <v>146.48634256</v>
      </c>
      <c r="AC33" s="41">
        <v>146.48634256</v>
      </c>
      <c r="AD33" s="41">
        <v>146.48634256</v>
      </c>
      <c r="AE33" s="41">
        <v>146.48634256</v>
      </c>
      <c r="AG33" s="41">
        <v>29.581600000000002</v>
      </c>
      <c r="AH33" s="41">
        <v>29.581600000000002</v>
      </c>
      <c r="AI33" s="41">
        <v>29.581600000000002</v>
      </c>
      <c r="AJ33" s="41">
        <v>29.581600000000002</v>
      </c>
    </row>
    <row r="34" spans="1:36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K34" s="41">
        <v>10.281768720527907</v>
      </c>
      <c r="L34" s="41">
        <v>0.61245501458506624</v>
      </c>
      <c r="M34" s="41">
        <v>71.601477299998805</v>
      </c>
      <c r="N34" s="41">
        <v>71.601477300004262</v>
      </c>
      <c r="P34" s="41">
        <v>-35.643214388609522</v>
      </c>
      <c r="Q34" s="41">
        <v>-23.200474365023183</v>
      </c>
      <c r="R34" s="41">
        <v>46.369760458392193</v>
      </c>
      <c r="S34" s="41">
        <v>53.658481314592791</v>
      </c>
      <c r="T34" s="41">
        <v>28.869290840117174</v>
      </c>
      <c r="U34" s="41">
        <v>5.8992386205281946</v>
      </c>
      <c r="V34" s="41">
        <v>-3.7700750854146463</v>
      </c>
      <c r="W34" s="41">
        <v>67.218947199999093</v>
      </c>
      <c r="X34" s="41">
        <v>67.21894720000455</v>
      </c>
      <c r="Z34" s="41">
        <v>15.576481314592456</v>
      </c>
      <c r="AA34" s="41">
        <v>-9.2127091598831612</v>
      </c>
      <c r="AB34" s="41">
        <v>-32.18276137947214</v>
      </c>
      <c r="AC34" s="41">
        <v>-41.852075085414981</v>
      </c>
      <c r="AD34" s="41">
        <v>29.136947199998758</v>
      </c>
      <c r="AE34" s="41">
        <v>29.136947200004215</v>
      </c>
      <c r="AG34" s="41">
        <v>-108.87913827947159</v>
      </c>
      <c r="AH34" s="41">
        <v>-118.54845198541443</v>
      </c>
      <c r="AI34" s="41">
        <v>-47.559429700000692</v>
      </c>
      <c r="AJ34" s="41">
        <v>-47.559429699995235</v>
      </c>
    </row>
    <row r="35" spans="1:36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J35" s="41">
        <v>592.99425364512172</v>
      </c>
      <c r="K35" s="41">
        <v>697.50078198743313</v>
      </c>
      <c r="L35" s="41">
        <v>733.35948994970067</v>
      </c>
      <c r="M35" s="41">
        <v>647.30119562666732</v>
      </c>
      <c r="N35" s="41">
        <v>647.9347826366652</v>
      </c>
      <c r="P35" s="41">
        <v>211.51844047879922</v>
      </c>
      <c r="Q35" s="41">
        <v>221.78987382363812</v>
      </c>
      <c r="R35" s="41">
        <v>231.39601763614337</v>
      </c>
      <c r="S35" s="41">
        <v>281.38946349142907</v>
      </c>
      <c r="T35" s="41">
        <v>391.06252712512151</v>
      </c>
      <c r="U35" s="41">
        <v>495.56905546743292</v>
      </c>
      <c r="V35" s="41">
        <v>531.42776342970092</v>
      </c>
      <c r="W35" s="41">
        <v>445.36946910666757</v>
      </c>
      <c r="X35" s="41">
        <v>446.00305611666545</v>
      </c>
      <c r="Z35" s="41">
        <v>37.086463491429186</v>
      </c>
      <c r="AA35" s="41">
        <v>146.75952712512162</v>
      </c>
      <c r="AB35" s="41">
        <v>251.26605546743303</v>
      </c>
      <c r="AC35" s="41">
        <v>287.12476342970103</v>
      </c>
      <c r="AD35" s="41">
        <v>201.06646910666768</v>
      </c>
      <c r="AE35" s="41">
        <v>201.70005611666556</v>
      </c>
      <c r="AG35" s="41">
        <v>90.620633027432632</v>
      </c>
      <c r="AH35" s="41">
        <v>126.47934098970063</v>
      </c>
      <c r="AI35" s="41">
        <v>40.42104666666728</v>
      </c>
      <c r="AJ35" s="41">
        <v>41.054633676665162</v>
      </c>
    </row>
    <row r="36" spans="1:36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J36" s="41">
        <v>145.43468044300835</v>
      </c>
      <c r="K36" s="41">
        <v>122.19487354187231</v>
      </c>
      <c r="L36" s="41">
        <v>126.52037871734933</v>
      </c>
      <c r="M36" s="41">
        <v>77.273043147863291</v>
      </c>
      <c r="N36" s="41">
        <v>72.692829900131528</v>
      </c>
      <c r="P36" s="41">
        <v>90.939606381290787</v>
      </c>
      <c r="Q36" s="41">
        <v>124.70826837191998</v>
      </c>
      <c r="R36" s="41">
        <v>140.50199810925506</v>
      </c>
      <c r="S36" s="41">
        <v>133.96634983445574</v>
      </c>
      <c r="T36" s="41">
        <v>164.29968044300813</v>
      </c>
      <c r="U36" s="41">
        <v>141.05987354187209</v>
      </c>
      <c r="V36" s="41">
        <v>145.38537871734911</v>
      </c>
      <c r="W36" s="41">
        <v>96.138043147863073</v>
      </c>
      <c r="X36" s="41">
        <v>91.55782990013131</v>
      </c>
      <c r="Z36" s="41">
        <v>132.63534983445584</v>
      </c>
      <c r="AA36" s="41">
        <v>162.96868044300822</v>
      </c>
      <c r="AB36" s="41">
        <v>139.72887354187219</v>
      </c>
      <c r="AC36" s="41">
        <v>144.05437871734921</v>
      </c>
      <c r="AD36" s="41">
        <v>94.807043147863169</v>
      </c>
      <c r="AE36" s="41">
        <v>90.226829900131406</v>
      </c>
      <c r="AG36" s="41">
        <v>97.640873541872224</v>
      </c>
      <c r="AH36" s="41">
        <v>101.96637871734924</v>
      </c>
      <c r="AI36" s="41">
        <v>52.719043147863204</v>
      </c>
      <c r="AJ36" s="41">
        <v>48.138829900131441</v>
      </c>
    </row>
    <row r="37" spans="1:36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K37" s="41">
        <v>-10.120999999999185</v>
      </c>
      <c r="L37" s="41">
        <v>-13.093999999999141</v>
      </c>
      <c r="M37" s="41">
        <v>-3.1199999999994361</v>
      </c>
      <c r="N37" s="41">
        <v>-7.4709999999990941</v>
      </c>
      <c r="P37" s="41">
        <v>24.425000000000637</v>
      </c>
      <c r="Q37" s="41">
        <v>24.425000000000637</v>
      </c>
      <c r="R37" s="41">
        <v>24.425000000000637</v>
      </c>
      <c r="S37" s="41">
        <v>6.1670000000008258</v>
      </c>
      <c r="T37" s="41">
        <v>15.509000000000469</v>
      </c>
      <c r="U37" s="41">
        <v>-13.161999999999352</v>
      </c>
      <c r="V37" s="41">
        <v>-16.134999999999309</v>
      </c>
      <c r="W37" s="41">
        <v>-6.1609999999996035</v>
      </c>
      <c r="X37" s="41">
        <v>-10.511999999999261</v>
      </c>
      <c r="Z37" s="41">
        <v>5.4510000000000218</v>
      </c>
      <c r="AA37" s="41">
        <v>14.792999999999665</v>
      </c>
      <c r="AB37" s="41">
        <v>-13.878000000000156</v>
      </c>
      <c r="AC37" s="41">
        <v>-16.851000000000113</v>
      </c>
      <c r="AD37" s="41">
        <v>-6.8770000000004075</v>
      </c>
      <c r="AE37" s="41">
        <v>-11.228000000000065</v>
      </c>
      <c r="AG37" s="41">
        <v>-13.632999999999356</v>
      </c>
      <c r="AH37" s="41">
        <v>-16.605999999999312</v>
      </c>
      <c r="AI37" s="41">
        <v>-6.6319999999996071</v>
      </c>
      <c r="AJ37" s="41">
        <v>-10.982999999999265</v>
      </c>
    </row>
    <row r="38" spans="1:36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G38" s="41">
        <v>0</v>
      </c>
      <c r="AH38" s="41">
        <v>0</v>
      </c>
      <c r="AI38" s="41">
        <v>0</v>
      </c>
      <c r="AJ38" s="41">
        <v>0</v>
      </c>
    </row>
    <row r="39" spans="1:36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K39" s="41">
        <v>-132.63399999999999</v>
      </c>
      <c r="L39" s="41">
        <v>-132.63399999999999</v>
      </c>
      <c r="M39" s="41">
        <v>-132.63399999999999</v>
      </c>
      <c r="N39" s="41">
        <v>-132.63399999999999</v>
      </c>
      <c r="P39" s="41">
        <v>-0.81515166437853281</v>
      </c>
      <c r="Q39" s="41">
        <v>-0.81515166437853281</v>
      </c>
      <c r="R39" s="41">
        <v>-0.81515166437853281</v>
      </c>
      <c r="S39" s="41">
        <v>-58.687692231994902</v>
      </c>
      <c r="T39" s="41">
        <v>-58.687692231994902</v>
      </c>
      <c r="U39" s="41">
        <v>-132.63399999999999</v>
      </c>
      <c r="V39" s="41">
        <v>-132.63399999999999</v>
      </c>
      <c r="W39" s="41">
        <v>-132.63399999999999</v>
      </c>
      <c r="X39" s="41">
        <v>-132.63399999999999</v>
      </c>
      <c r="Z39" s="41">
        <v>73.946307768005084</v>
      </c>
      <c r="AA39" s="41">
        <v>73.946307768005084</v>
      </c>
      <c r="AB39" s="41">
        <v>0</v>
      </c>
      <c r="AC39" s="41">
        <v>0</v>
      </c>
      <c r="AD39" s="41">
        <v>0</v>
      </c>
      <c r="AE39" s="41">
        <v>0</v>
      </c>
      <c r="AG39" s="41">
        <v>0</v>
      </c>
      <c r="AH39" s="41">
        <v>0</v>
      </c>
      <c r="AI39" s="41">
        <v>0</v>
      </c>
      <c r="AJ39" s="41">
        <v>0</v>
      </c>
    </row>
    <row r="40" spans="1:36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J40" s="41">
        <v>-218.21969664522067</v>
      </c>
      <c r="K40" s="41">
        <v>-98.877400890960644</v>
      </c>
      <c r="L40" s="41">
        <v>-87.248797700003024</v>
      </c>
      <c r="M40" s="41">
        <v>-67.603411154712148</v>
      </c>
      <c r="N40" s="41">
        <v>-43.899413084715434</v>
      </c>
      <c r="P40" s="41">
        <v>-329.84254208300217</v>
      </c>
      <c r="Q40" s="41">
        <v>-485.55045315113648</v>
      </c>
      <c r="R40" s="41">
        <v>-507.07739110890566</v>
      </c>
      <c r="S40" s="41">
        <v>-467.46956154028089</v>
      </c>
      <c r="T40" s="41">
        <v>-493.52147054521743</v>
      </c>
      <c r="U40" s="41">
        <v>-374.1791747909574</v>
      </c>
      <c r="V40" s="41">
        <v>-362.55057159999978</v>
      </c>
      <c r="W40" s="41">
        <v>-342.90518505470891</v>
      </c>
      <c r="X40" s="41">
        <v>-319.20118698471219</v>
      </c>
      <c r="Z40" s="41">
        <v>-16.057561540284723</v>
      </c>
      <c r="AA40" s="41">
        <v>-42.109470545221257</v>
      </c>
      <c r="AB40" s="41">
        <v>77.232825209038765</v>
      </c>
      <c r="AC40" s="41">
        <v>88.861428399996385</v>
      </c>
      <c r="AD40" s="41">
        <v>108.50681494528726</v>
      </c>
      <c r="AE40" s="41">
        <v>132.21081301528397</v>
      </c>
      <c r="AG40" s="41">
        <v>54.090932215496878</v>
      </c>
      <c r="AH40" s="41">
        <v>65.719535406454497</v>
      </c>
      <c r="AI40" s="41">
        <v>85.364921951745373</v>
      </c>
      <c r="AJ40" s="41">
        <v>109.06892002174209</v>
      </c>
    </row>
    <row r="41" spans="1:36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K41" s="41">
        <v>659.5586336402107</v>
      </c>
      <c r="L41" s="41">
        <v>687.70936264287059</v>
      </c>
      <c r="M41" s="41">
        <v>687.36675451463213</v>
      </c>
      <c r="N41" s="41">
        <v>570.31954121785748</v>
      </c>
      <c r="P41" s="41">
        <v>618.86555491453032</v>
      </c>
      <c r="Q41" s="41">
        <v>583.91128044688708</v>
      </c>
      <c r="R41" s="41">
        <v>613.73775585571684</v>
      </c>
      <c r="S41" s="41">
        <v>602.18324284236928</v>
      </c>
      <c r="T41" s="41">
        <v>680.19459454432513</v>
      </c>
      <c r="U41" s="41">
        <v>599.3896336402106</v>
      </c>
      <c r="V41" s="41">
        <v>627.54036264287049</v>
      </c>
      <c r="W41" s="41">
        <v>627.19775451463204</v>
      </c>
      <c r="X41" s="41">
        <v>510.15054121785738</v>
      </c>
      <c r="Z41" s="41">
        <v>301.23424284236921</v>
      </c>
      <c r="AA41" s="41">
        <v>379.24559454432506</v>
      </c>
      <c r="AB41" s="41">
        <v>298.44063364021054</v>
      </c>
      <c r="AC41" s="41">
        <v>326.59136264287042</v>
      </c>
      <c r="AD41" s="41">
        <v>326.24875451463197</v>
      </c>
      <c r="AE41" s="41">
        <v>209.20154121785731</v>
      </c>
      <c r="AG41" s="41">
        <v>48.237633640210788</v>
      </c>
      <c r="AH41" s="41">
        <v>76.388362642870675</v>
      </c>
      <c r="AI41" s="41">
        <v>76.045754514632222</v>
      </c>
      <c r="AJ41" s="41">
        <v>-41.001458782142436</v>
      </c>
    </row>
    <row r="42" spans="1:36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J42" s="41">
        <v>-473.22503667666319</v>
      </c>
      <c r="K42" s="41">
        <v>-457.92964578071246</v>
      </c>
      <c r="L42" s="41">
        <v>-487.3934153259969</v>
      </c>
      <c r="M42" s="41">
        <v>-619.01913772</v>
      </c>
      <c r="N42" s="41">
        <v>-606.49158230000035</v>
      </c>
      <c r="P42" s="41">
        <v>-501.76088198574899</v>
      </c>
      <c r="Q42" s="41">
        <v>-501.76088198574899</v>
      </c>
      <c r="R42" s="41">
        <v>-484.59277492878613</v>
      </c>
      <c r="S42" s="41">
        <v>-426.87833069510276</v>
      </c>
      <c r="T42" s="41">
        <v>-436.93503667666317</v>
      </c>
      <c r="U42" s="41">
        <v>-421.63964578071244</v>
      </c>
      <c r="V42" s="41">
        <v>-451.10341532599688</v>
      </c>
      <c r="W42" s="41">
        <v>-582.72913771999993</v>
      </c>
      <c r="X42" s="41">
        <v>-570.20158230000038</v>
      </c>
      <c r="Z42" s="41">
        <v>45.772669304897249</v>
      </c>
      <c r="AA42" s="41">
        <v>35.715963323336837</v>
      </c>
      <c r="AB42" s="41">
        <v>51.011354219287568</v>
      </c>
      <c r="AC42" s="41">
        <v>21.547584674003133</v>
      </c>
      <c r="AD42" s="41">
        <v>-110.07813771999997</v>
      </c>
      <c r="AE42" s="41">
        <v>-97.550582300000315</v>
      </c>
      <c r="AG42" s="41">
        <v>-9.9236457807124339</v>
      </c>
      <c r="AH42" s="41">
        <v>-39.387415325996869</v>
      </c>
      <c r="AI42" s="41">
        <v>-171.01313771999997</v>
      </c>
      <c r="AJ42" s="41">
        <v>-158.48558230000032</v>
      </c>
    </row>
    <row r="43" spans="1:36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K43" s="41">
        <v>168.05369380527227</v>
      </c>
      <c r="L43" s="41">
        <v>168.97842595898322</v>
      </c>
      <c r="M43" s="41">
        <v>153.01401163368539</v>
      </c>
      <c r="N43" s="41">
        <v>123.77327424000001</v>
      </c>
      <c r="P43" s="41">
        <v>133.48641889034974</v>
      </c>
      <c r="Q43" s="41">
        <v>133.48641889034977</v>
      </c>
      <c r="R43" s="41">
        <v>138.57113997054728</v>
      </c>
      <c r="S43" s="41">
        <v>158.10783437066891</v>
      </c>
      <c r="T43" s="41">
        <v>161.12499324727423</v>
      </c>
      <c r="U43" s="41">
        <v>175.44969380527229</v>
      </c>
      <c r="V43" s="41">
        <v>176.37442595898324</v>
      </c>
      <c r="W43" s="41">
        <v>160.4100116336854</v>
      </c>
      <c r="X43" s="41">
        <v>131.16927424000002</v>
      </c>
      <c r="Z43" s="41">
        <v>-42.939165629331114</v>
      </c>
      <c r="AA43" s="41">
        <v>-39.922006752725792</v>
      </c>
      <c r="AB43" s="41">
        <v>-25.597306194727736</v>
      </c>
      <c r="AC43" s="41">
        <v>-24.672574041016773</v>
      </c>
      <c r="AD43" s="41">
        <v>-40.636988366314625</v>
      </c>
      <c r="AE43" s="41">
        <v>-69.877725760000004</v>
      </c>
      <c r="AG43" s="41">
        <v>20.395693805272295</v>
      </c>
      <c r="AH43" s="41">
        <v>21.320425958983257</v>
      </c>
      <c r="AI43" s="41">
        <v>5.3560116336854051</v>
      </c>
      <c r="AJ43" s="41">
        <v>-23.884725759999974</v>
      </c>
    </row>
    <row r="44" spans="1:36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J44" s="39">
        <v>-3.860271593046491</v>
      </c>
      <c r="K44" s="39">
        <v>73.692153897515709</v>
      </c>
      <c r="L44" s="39">
        <v>40.53658257688403</v>
      </c>
      <c r="M44" s="39">
        <v>70.761248215628257</v>
      </c>
      <c r="N44" s="39">
        <v>63.82784688564243</v>
      </c>
      <c r="P44" s="39">
        <v>81.064900560046226</v>
      </c>
      <c r="Q44" s="39">
        <v>92.983043524211098</v>
      </c>
      <c r="R44" s="39">
        <v>72.475491175917341</v>
      </c>
      <c r="S44" s="39">
        <v>-123.0658185835955</v>
      </c>
      <c r="T44" s="39">
        <v>-135.21878580304747</v>
      </c>
      <c r="U44" s="39">
        <v>-57.666360312485267</v>
      </c>
      <c r="V44" s="39">
        <v>-90.821931633116947</v>
      </c>
      <c r="W44" s="39">
        <v>-60.597265994372719</v>
      </c>
      <c r="X44" s="39">
        <v>-67.530667324358546</v>
      </c>
      <c r="Z44" s="39">
        <v>-99.050818583593355</v>
      </c>
      <c r="AA44" s="39">
        <v>-111.20378580304532</v>
      </c>
      <c r="AB44" s="39">
        <v>-33.651360312483121</v>
      </c>
      <c r="AC44" s="39">
        <v>-66.8069316331148</v>
      </c>
      <c r="AD44" s="39">
        <v>-36.582265994370573</v>
      </c>
      <c r="AE44" s="39">
        <v>-43.5156673243564</v>
      </c>
      <c r="AG44" s="39">
        <v>-100.5753603124831</v>
      </c>
      <c r="AH44" s="39">
        <v>-133.73093163311478</v>
      </c>
      <c r="AI44" s="39">
        <v>-103.50626599437055</v>
      </c>
      <c r="AJ44" s="39">
        <v>-110.43966732435638</v>
      </c>
    </row>
    <row r="45" spans="1:36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J45" s="41">
        <v>16.883505918045557</v>
      </c>
      <c r="K45" s="41">
        <v>92.589327012295144</v>
      </c>
      <c r="L45" s="41">
        <v>48.023076987700733</v>
      </c>
      <c r="M45" s="41">
        <v>73.105256355974234</v>
      </c>
      <c r="N45" s="41">
        <v>67.627628953054227</v>
      </c>
      <c r="P45" s="41">
        <v>38.108165188429666</v>
      </c>
      <c r="Q45" s="41">
        <v>48.576266580716037</v>
      </c>
      <c r="R45" s="41">
        <v>35.562594626953796</v>
      </c>
      <c r="S45" s="41">
        <v>-160.37897999775487</v>
      </c>
      <c r="T45" s="41">
        <v>-162.95550162195468</v>
      </c>
      <c r="U45" s="41">
        <v>-87.249680527705095</v>
      </c>
      <c r="V45" s="41">
        <v>-131.81593055229951</v>
      </c>
      <c r="W45" s="41">
        <v>-106.733751184026</v>
      </c>
      <c r="X45" s="41">
        <v>-112.21137858694601</v>
      </c>
      <c r="Z45" s="41">
        <v>-142.51097999775357</v>
      </c>
      <c r="AA45" s="41">
        <v>-145.08750162195338</v>
      </c>
      <c r="AB45" s="41">
        <v>-69.381680527703793</v>
      </c>
      <c r="AC45" s="41">
        <v>-113.9479305522982</v>
      </c>
      <c r="AD45" s="41">
        <v>-88.865751184024703</v>
      </c>
      <c r="AE45" s="41">
        <v>-94.343378586944709</v>
      </c>
      <c r="AG45" s="41">
        <v>-115.632680527704</v>
      </c>
      <c r="AH45" s="41">
        <v>-160.19893055229841</v>
      </c>
      <c r="AI45" s="41">
        <v>-135.11675118402491</v>
      </c>
      <c r="AJ45" s="41">
        <v>-140.59437858694491</v>
      </c>
    </row>
    <row r="46" spans="1:36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J46" s="41">
        <v>-20.743777511092048</v>
      </c>
      <c r="K46" s="41">
        <v>-18.897173114779434</v>
      </c>
      <c r="L46" s="41">
        <v>-7.4864944108169311</v>
      </c>
      <c r="M46" s="41">
        <v>-2.3440081403462045</v>
      </c>
      <c r="N46" s="41">
        <v>-3.7997820674120248</v>
      </c>
      <c r="P46" s="41">
        <v>42.956735371617015</v>
      </c>
      <c r="Q46" s="41">
        <v>44.40677694349597</v>
      </c>
      <c r="R46" s="41">
        <v>36.912896548964454</v>
      </c>
      <c r="S46" s="41">
        <v>37.313161414159822</v>
      </c>
      <c r="T46" s="41">
        <v>27.736715818907896</v>
      </c>
      <c r="U46" s="41">
        <v>29.58332021522051</v>
      </c>
      <c r="V46" s="41">
        <v>40.993998919183014</v>
      </c>
      <c r="W46" s="41">
        <v>46.13648518965374</v>
      </c>
      <c r="X46" s="41">
        <v>44.68071126258792</v>
      </c>
      <c r="Z46" s="41">
        <v>43.460161414159984</v>
      </c>
      <c r="AA46" s="41">
        <v>33.883715818908058</v>
      </c>
      <c r="AB46" s="41">
        <v>35.730320215220672</v>
      </c>
      <c r="AC46" s="41">
        <v>47.140998919183176</v>
      </c>
      <c r="AD46" s="41">
        <v>52.283485189653902</v>
      </c>
      <c r="AE46" s="41">
        <v>50.827711262588082</v>
      </c>
      <c r="AG46" s="41">
        <v>15.057320215220898</v>
      </c>
      <c r="AH46" s="41">
        <v>26.467998919183401</v>
      </c>
      <c r="AI46" s="41">
        <v>31.610485189654128</v>
      </c>
      <c r="AJ46" s="41">
        <v>30.154711262588307</v>
      </c>
    </row>
    <row r="47" spans="1:36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J47" s="39">
        <v>-395.8865887324273</v>
      </c>
      <c r="K47" s="39">
        <v>-528.93366518065613</v>
      </c>
      <c r="L47" s="39">
        <v>-522.33849337297306</v>
      </c>
      <c r="M47" s="39">
        <v>-497.86914122927101</v>
      </c>
      <c r="N47" s="39">
        <v>-539.09918630015</v>
      </c>
      <c r="P47" s="39">
        <v>-202.93759068483541</v>
      </c>
      <c r="Q47" s="39">
        <v>-201.91755573398041</v>
      </c>
      <c r="R47" s="39">
        <v>-259.04314333638922</v>
      </c>
      <c r="S47" s="39">
        <v>-300.01132158431119</v>
      </c>
      <c r="T47" s="39">
        <v>-380.53458873242835</v>
      </c>
      <c r="U47" s="39">
        <v>-513.58166518065718</v>
      </c>
      <c r="V47" s="39">
        <v>-506.98649337297411</v>
      </c>
      <c r="W47" s="39">
        <v>-482.51714122927206</v>
      </c>
      <c r="X47" s="39">
        <v>-523.74718630015104</v>
      </c>
      <c r="Z47" s="39">
        <v>-70.531321584310717</v>
      </c>
      <c r="AA47" s="39">
        <v>-151.05458873242787</v>
      </c>
      <c r="AB47" s="39">
        <v>-284.10166518065671</v>
      </c>
      <c r="AC47" s="39">
        <v>-277.50649337297364</v>
      </c>
      <c r="AD47" s="39">
        <v>-253.03714122927158</v>
      </c>
      <c r="AE47" s="39">
        <v>-294.26718630015057</v>
      </c>
      <c r="AG47" s="39">
        <v>-60.718406940657587</v>
      </c>
      <c r="AH47" s="39">
        <v>-54.123235132974514</v>
      </c>
      <c r="AI47" s="39">
        <v>-29.653882989272461</v>
      </c>
      <c r="AJ47" s="39">
        <v>-70.883928060151447</v>
      </c>
    </row>
    <row r="48" spans="1:36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K48" s="41">
        <v>-230.01500000000033</v>
      </c>
      <c r="L48" s="41">
        <v>-268.35100000000057</v>
      </c>
      <c r="M48" s="41">
        <v>-268.35100000000057</v>
      </c>
      <c r="N48" s="41">
        <v>-268.34299999999985</v>
      </c>
      <c r="P48" s="41">
        <v>-75.837787752726399</v>
      </c>
      <c r="Q48" s="41">
        <v>-75.837787752726399</v>
      </c>
      <c r="R48" s="41">
        <v>-75.837787752726399</v>
      </c>
      <c r="S48" s="41">
        <v>-114.17378775272664</v>
      </c>
      <c r="T48" s="41">
        <v>-114.17378775272664</v>
      </c>
      <c r="U48" s="41">
        <v>-215.01500000000033</v>
      </c>
      <c r="V48" s="41">
        <v>-253.35100000000057</v>
      </c>
      <c r="W48" s="41">
        <v>-253.35100000000057</v>
      </c>
      <c r="X48" s="41">
        <v>-253.34299999999985</v>
      </c>
      <c r="Z48" s="41">
        <v>-114.17378775272664</v>
      </c>
      <c r="AA48" s="41">
        <v>-114.17378775272664</v>
      </c>
      <c r="AB48" s="41">
        <v>-215.01500000000033</v>
      </c>
      <c r="AC48" s="41">
        <v>-253.35100000000057</v>
      </c>
      <c r="AD48" s="41">
        <v>-253.35100000000057</v>
      </c>
      <c r="AE48" s="41">
        <v>-253.34299999999985</v>
      </c>
      <c r="AG48" s="41">
        <v>5.4559999999992215</v>
      </c>
      <c r="AH48" s="41">
        <v>-32.880000000001019</v>
      </c>
      <c r="AI48" s="41">
        <v>-32.880000000001019</v>
      </c>
      <c r="AJ48" s="41">
        <v>-32.872000000000298</v>
      </c>
    </row>
    <row r="49" spans="1:36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K49" s="41">
        <v>-25</v>
      </c>
      <c r="L49" s="41">
        <v>-25</v>
      </c>
      <c r="M49" s="41">
        <v>-25</v>
      </c>
      <c r="N49" s="41">
        <v>-25</v>
      </c>
      <c r="P49" s="41">
        <v>-25</v>
      </c>
      <c r="Q49" s="41">
        <v>-25</v>
      </c>
      <c r="R49" s="41">
        <v>-25</v>
      </c>
      <c r="S49" s="41">
        <v>-25</v>
      </c>
      <c r="T49" s="41">
        <v>-25</v>
      </c>
      <c r="U49" s="41">
        <v>-25</v>
      </c>
      <c r="V49" s="41">
        <v>-25</v>
      </c>
      <c r="W49" s="41">
        <v>-25</v>
      </c>
      <c r="X49" s="41">
        <v>-25</v>
      </c>
      <c r="Z49" s="41">
        <v>-0.47500000000000142</v>
      </c>
      <c r="AA49" s="41">
        <v>-0.47500000000000142</v>
      </c>
      <c r="AB49" s="41">
        <v>-0.47500000000000142</v>
      </c>
      <c r="AC49" s="41">
        <v>-0.47500000000000142</v>
      </c>
      <c r="AD49" s="41">
        <v>-0.47500000000000142</v>
      </c>
      <c r="AE49" s="41">
        <v>-0.47500000000000142</v>
      </c>
      <c r="AG49" s="41">
        <v>-0.47500000000000142</v>
      </c>
      <c r="AH49" s="41">
        <v>-0.47500000000000142</v>
      </c>
      <c r="AI49" s="41">
        <v>-0.47500000000000142</v>
      </c>
      <c r="AJ49" s="41">
        <v>-0.47500000000000142</v>
      </c>
    </row>
    <row r="50" spans="1:36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J50" s="41">
        <v>-364.64589583258419</v>
      </c>
      <c r="K50" s="41">
        <v>-386.73206002077313</v>
      </c>
      <c r="L50" s="41">
        <v>-345.1436131243936</v>
      </c>
      <c r="M50" s="41">
        <v>-318.42222976463199</v>
      </c>
      <c r="N50" s="41">
        <v>-401.22816768822065</v>
      </c>
      <c r="P50" s="41">
        <v>-248.94640215670972</v>
      </c>
      <c r="Q50" s="41">
        <v>-276.98425472434189</v>
      </c>
      <c r="R50" s="41">
        <v>-334.93163952012799</v>
      </c>
      <c r="S50" s="41">
        <v>-371.87310461696745</v>
      </c>
      <c r="T50" s="41">
        <v>-364.8778958325845</v>
      </c>
      <c r="U50" s="41">
        <v>-386.96406002077345</v>
      </c>
      <c r="V50" s="41">
        <v>-345.37561312439391</v>
      </c>
      <c r="W50" s="41">
        <v>-318.65422976463225</v>
      </c>
      <c r="X50" s="41">
        <v>-401.46016768822096</v>
      </c>
      <c r="Z50" s="41">
        <v>-167.65310461696762</v>
      </c>
      <c r="AA50" s="41">
        <v>-160.65789583258467</v>
      </c>
      <c r="AB50" s="41">
        <v>-182.74406002077362</v>
      </c>
      <c r="AC50" s="41">
        <v>-141.15561312439408</v>
      </c>
      <c r="AD50" s="41">
        <v>-114.43422976463242</v>
      </c>
      <c r="AE50" s="41">
        <v>-197.24016768822113</v>
      </c>
      <c r="AG50" s="41">
        <v>-180.30380178077337</v>
      </c>
      <c r="AH50" s="41">
        <v>-138.71535488439383</v>
      </c>
      <c r="AI50" s="41">
        <v>-111.99397152463217</v>
      </c>
      <c r="AJ50" s="41">
        <v>-194.79990944822089</v>
      </c>
    </row>
    <row r="51" spans="1:36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K51" s="41">
        <v>199.81100000000001</v>
      </c>
      <c r="L51" s="41">
        <v>202.38399999999999</v>
      </c>
      <c r="M51" s="41">
        <v>202.38387778393945</v>
      </c>
      <c r="N51" s="41">
        <v>214.49511341592984</v>
      </c>
      <c r="P51" s="41">
        <v>236.96355005317079</v>
      </c>
      <c r="Q51" s="41">
        <v>236.964</v>
      </c>
      <c r="R51" s="41">
        <v>242.529</v>
      </c>
      <c r="S51" s="41">
        <v>279.81400000000002</v>
      </c>
      <c r="T51" s="41">
        <v>190.56200000000001</v>
      </c>
      <c r="U51" s="41">
        <v>199.81100000000001</v>
      </c>
      <c r="V51" s="41">
        <v>202.38399999999999</v>
      </c>
      <c r="W51" s="41">
        <v>202.38387778393945</v>
      </c>
      <c r="X51" s="41">
        <v>214.49511341592984</v>
      </c>
      <c r="Z51" s="41">
        <v>279.81400000000002</v>
      </c>
      <c r="AA51" s="41">
        <v>190.56200000000001</v>
      </c>
      <c r="AB51" s="41">
        <v>199.81100000000001</v>
      </c>
      <c r="AC51" s="41">
        <v>202.38399999999999</v>
      </c>
      <c r="AD51" s="41">
        <v>202.38387778393945</v>
      </c>
      <c r="AE51" s="41">
        <v>214.49511341592984</v>
      </c>
      <c r="AG51" s="41">
        <v>199.81100000000001</v>
      </c>
      <c r="AH51" s="41">
        <v>202.38399999999999</v>
      </c>
      <c r="AI51" s="41">
        <v>202.38387778393945</v>
      </c>
      <c r="AJ51" s="41">
        <v>214.49511341592984</v>
      </c>
    </row>
    <row r="52" spans="1:36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J52" s="41">
        <v>-67.628905147115574</v>
      </c>
      <c r="K52" s="41">
        <v>-86.997605159882596</v>
      </c>
      <c r="L52" s="41">
        <v>-86.227880248577549</v>
      </c>
      <c r="M52" s="41">
        <v>-88.47978924857739</v>
      </c>
      <c r="N52" s="41">
        <v>-59.023132027857628</v>
      </c>
      <c r="P52" s="41">
        <v>-90.116950828568861</v>
      </c>
      <c r="Q52" s="41">
        <v>-61.059513256910975</v>
      </c>
      <c r="R52" s="41">
        <v>-65.80271606353574</v>
      </c>
      <c r="S52" s="41">
        <v>-68.778429214616665</v>
      </c>
      <c r="T52" s="41">
        <v>-67.044905147116197</v>
      </c>
      <c r="U52" s="41">
        <v>-86.413605159883218</v>
      </c>
      <c r="V52" s="41">
        <v>-85.643880248578171</v>
      </c>
      <c r="W52" s="41">
        <v>-87.895789248578012</v>
      </c>
      <c r="X52" s="41">
        <v>-58.43913202785825</v>
      </c>
      <c r="Z52" s="41">
        <v>-68.043429214616168</v>
      </c>
      <c r="AA52" s="41">
        <v>-66.3099051471157</v>
      </c>
      <c r="AB52" s="41">
        <v>-85.678605159882721</v>
      </c>
      <c r="AC52" s="41">
        <v>-84.908880248577674</v>
      </c>
      <c r="AD52" s="41">
        <v>-87.160789248577515</v>
      </c>
      <c r="AE52" s="41">
        <v>-57.704132027857753</v>
      </c>
      <c r="AG52" s="41">
        <v>-85.206605159882969</v>
      </c>
      <c r="AH52" s="41">
        <v>-84.436880248577921</v>
      </c>
      <c r="AI52" s="41">
        <v>-86.688789248577763</v>
      </c>
      <c r="AJ52" s="41">
        <v>-57.232132027858</v>
      </c>
    </row>
    <row r="53" spans="1:36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J53" s="39">
        <v>277.6077558970801</v>
      </c>
      <c r="K53" s="39">
        <v>381.39127601106884</v>
      </c>
      <c r="L53" s="39">
        <v>377.75118201834994</v>
      </c>
      <c r="M53" s="39">
        <v>360.09188695717967</v>
      </c>
      <c r="N53" s="39">
        <v>440.53388383639776</v>
      </c>
      <c r="P53" s="39">
        <v>319.00705779977216</v>
      </c>
      <c r="Q53" s="39">
        <v>381.89843215758901</v>
      </c>
      <c r="R53" s="39">
        <v>341.73375832901365</v>
      </c>
      <c r="S53" s="39">
        <v>264.32802762524261</v>
      </c>
      <c r="T53" s="39">
        <v>243.68026507969444</v>
      </c>
      <c r="U53" s="39">
        <v>347.46378519368318</v>
      </c>
      <c r="V53" s="39">
        <v>343.82369120096428</v>
      </c>
      <c r="W53" s="39">
        <v>326.16439613979401</v>
      </c>
      <c r="X53" s="39">
        <v>406.6063930190121</v>
      </c>
      <c r="Z53" s="39">
        <v>283.11478734391676</v>
      </c>
      <c r="AA53" s="39">
        <v>262.46702479836858</v>
      </c>
      <c r="AB53" s="39">
        <v>366.25054491235733</v>
      </c>
      <c r="AC53" s="39">
        <v>362.61045091963842</v>
      </c>
      <c r="AD53" s="39">
        <v>344.95115585846816</v>
      </c>
      <c r="AE53" s="39">
        <v>425.39315273768625</v>
      </c>
      <c r="AG53" s="39">
        <v>189.32574562770787</v>
      </c>
      <c r="AH53" s="39">
        <v>185.97356871405282</v>
      </c>
      <c r="AI53" s="39">
        <v>168.31427365288255</v>
      </c>
      <c r="AJ53" s="39">
        <v>248.75627053210064</v>
      </c>
    </row>
    <row r="54" spans="1:36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J54" s="41">
        <v>37.059307557429776</v>
      </c>
      <c r="K54" s="41">
        <v>36.354104659842989</v>
      </c>
      <c r="L54" s="41">
        <v>39.975009659844574</v>
      </c>
      <c r="M54" s="41">
        <v>40.503653659848197</v>
      </c>
      <c r="N54" s="41">
        <v>40.503653659848197</v>
      </c>
      <c r="P54" s="41">
        <v>40.304788467638019</v>
      </c>
      <c r="Q54" s="41">
        <v>40.519453467637533</v>
      </c>
      <c r="R54" s="41">
        <v>40.224433467634327</v>
      </c>
      <c r="S54" s="41">
        <v>36.037207467636136</v>
      </c>
      <c r="T54" s="41">
        <v>37.058133570046294</v>
      </c>
      <c r="U54" s="41">
        <v>36.352930672459507</v>
      </c>
      <c r="V54" s="41">
        <v>39.973835672461092</v>
      </c>
      <c r="W54" s="41">
        <v>40.502479672464716</v>
      </c>
      <c r="X54" s="41">
        <v>40.502479672464716</v>
      </c>
      <c r="Z54" s="41">
        <v>36.036967186310477</v>
      </c>
      <c r="AA54" s="41">
        <v>37.057893288720635</v>
      </c>
      <c r="AB54" s="41">
        <v>36.352690391133848</v>
      </c>
      <c r="AC54" s="41">
        <v>39.973595391135433</v>
      </c>
      <c r="AD54" s="41">
        <v>40.502239391139057</v>
      </c>
      <c r="AE54" s="41">
        <v>40.502239391139057</v>
      </c>
      <c r="AG54" s="41">
        <v>36.351407586482566</v>
      </c>
      <c r="AH54" s="41">
        <v>40.260229665548337</v>
      </c>
      <c r="AI54" s="41">
        <v>40.788873665551961</v>
      </c>
      <c r="AJ54" s="41">
        <v>40.788873665551961</v>
      </c>
    </row>
    <row r="55" spans="1:36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J55" s="41">
        <v>20.282831916718465</v>
      </c>
      <c r="K55" s="41">
        <v>11.605063226335574</v>
      </c>
      <c r="L55" s="41">
        <v>5.8147704407647325</v>
      </c>
      <c r="M55" s="41">
        <v>-17.568423778486817</v>
      </c>
      <c r="N55" s="41">
        <v>51.360419000000206</v>
      </c>
      <c r="P55" s="41">
        <v>-24.37769271065622</v>
      </c>
      <c r="Q55" s="41">
        <v>7.622971816096765</v>
      </c>
      <c r="R55" s="41">
        <v>-5.470701126592644</v>
      </c>
      <c r="S55" s="41">
        <v>-1.4418667300909647</v>
      </c>
      <c r="T55" s="41">
        <v>-34.966168083281673</v>
      </c>
      <c r="U55" s="41">
        <v>-43.643936773664564</v>
      </c>
      <c r="V55" s="41">
        <v>-49.434229559235405</v>
      </c>
      <c r="W55" s="41">
        <v>-72.817423778486955</v>
      </c>
      <c r="X55" s="41">
        <v>-3.888580999999931</v>
      </c>
      <c r="Z55" s="41">
        <v>19.034133269909034</v>
      </c>
      <c r="AA55" s="41">
        <v>-14.490168083281674</v>
      </c>
      <c r="AB55" s="41">
        <v>-23.167936773664564</v>
      </c>
      <c r="AC55" s="41">
        <v>-28.958229559235406</v>
      </c>
      <c r="AD55" s="41">
        <v>-52.341423778486956</v>
      </c>
      <c r="AE55" s="41">
        <v>16.587419000000068</v>
      </c>
      <c r="AG55" s="41">
        <v>-29.25493677366444</v>
      </c>
      <c r="AH55" s="41">
        <v>-35.045229559235281</v>
      </c>
      <c r="AI55" s="41">
        <v>-58.428423778486831</v>
      </c>
      <c r="AJ55" s="41">
        <v>10.500419000000193</v>
      </c>
    </row>
    <row r="56" spans="1:36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J56" s="41">
        <v>106.21032794619566</v>
      </c>
      <c r="K56" s="41">
        <v>108.34633597309778</v>
      </c>
      <c r="L56" s="41">
        <v>108.76345200000003</v>
      </c>
      <c r="M56" s="41">
        <v>105.63477899999998</v>
      </c>
      <c r="N56" s="41">
        <v>107.715779</v>
      </c>
      <c r="P56" s="41">
        <v>92.49530972536445</v>
      </c>
      <c r="Q56" s="41">
        <v>126.38829957455391</v>
      </c>
      <c r="R56" s="41">
        <v>125.0893427932366</v>
      </c>
      <c r="S56" s="41">
        <v>113.40643459492742</v>
      </c>
      <c r="T56" s="41">
        <v>106.26332794619555</v>
      </c>
      <c r="U56" s="41">
        <v>108.39933597309766</v>
      </c>
      <c r="V56" s="41">
        <v>108.81645199999991</v>
      </c>
      <c r="W56" s="41">
        <v>105.68777899999986</v>
      </c>
      <c r="X56" s="41">
        <v>107.76877899999988</v>
      </c>
      <c r="Z56" s="41">
        <v>1.7734345949276076</v>
      </c>
      <c r="AA56" s="41">
        <v>-5.3696720538042655</v>
      </c>
      <c r="AB56" s="41">
        <v>-3.2336640269021473</v>
      </c>
      <c r="AC56" s="41">
        <v>-2.8165479999998979</v>
      </c>
      <c r="AD56" s="41">
        <v>-5.9452209999999468</v>
      </c>
      <c r="AE56" s="41">
        <v>-3.8642209999999295</v>
      </c>
      <c r="AG56" s="41">
        <v>-13.689664026902221</v>
      </c>
      <c r="AH56" s="41">
        <v>-13.272547999999972</v>
      </c>
      <c r="AI56" s="41">
        <v>-16.401221000000021</v>
      </c>
      <c r="AJ56" s="41">
        <v>-14.320221000000004</v>
      </c>
    </row>
    <row r="57" spans="1:36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J57" s="41">
        <v>0.46280978941155126</v>
      </c>
      <c r="K57" s="41">
        <v>-15.253454261950253</v>
      </c>
      <c r="L57" s="41">
        <v>-3.1922178030914665</v>
      </c>
      <c r="M57" s="41">
        <v>13.382331745582235</v>
      </c>
      <c r="N57" s="41">
        <v>-48.034367999999859</v>
      </c>
      <c r="P57" s="41">
        <v>1.8521335324634833</v>
      </c>
      <c r="Q57" s="41">
        <v>16.149734266396706</v>
      </c>
      <c r="R57" s="41">
        <v>6.3699110875070346</v>
      </c>
      <c r="S57" s="41">
        <v>-11.894456069073726</v>
      </c>
      <c r="T57" s="41">
        <v>3.3578097894116468</v>
      </c>
      <c r="U57" s="41">
        <v>-12.358454261950158</v>
      </c>
      <c r="V57" s="41">
        <v>-0.29721780309137102</v>
      </c>
      <c r="W57" s="41">
        <v>16.27733174558233</v>
      </c>
      <c r="X57" s="41">
        <v>-45.139367999999763</v>
      </c>
      <c r="Z57" s="41">
        <v>71.091543930926093</v>
      </c>
      <c r="AA57" s="41">
        <v>86.343809789411466</v>
      </c>
      <c r="AB57" s="41">
        <v>70.627545738049662</v>
      </c>
      <c r="AC57" s="41">
        <v>82.688782196908448</v>
      </c>
      <c r="AD57" s="41">
        <v>99.26333174558215</v>
      </c>
      <c r="AE57" s="41">
        <v>37.846632000000056</v>
      </c>
      <c r="AG57" s="41">
        <v>67.110545738049723</v>
      </c>
      <c r="AH57" s="41">
        <v>79.171782196908509</v>
      </c>
      <c r="AI57" s="41">
        <v>95.746331745582211</v>
      </c>
      <c r="AJ57" s="41">
        <v>34.329632000000117</v>
      </c>
    </row>
    <row r="58" spans="1:36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J58" s="41">
        <v>38.457662710569537</v>
      </c>
      <c r="K58" s="41">
        <v>15.08290853803851</v>
      </c>
      <c r="L58" s="41">
        <v>4.5669853655074064</v>
      </c>
      <c r="M58" s="41">
        <v>-4.677326412564895</v>
      </c>
      <c r="N58" s="41">
        <v>-4.677326412564895</v>
      </c>
      <c r="P58" s="41">
        <v>94.907897359316621</v>
      </c>
      <c r="Q58" s="41">
        <v>85.910857916346203</v>
      </c>
      <c r="R58" s="41">
        <v>76.433038584118378</v>
      </c>
      <c r="S58" s="41">
        <v>45.948936084947718</v>
      </c>
      <c r="T58" s="41">
        <v>38.617662710569533</v>
      </c>
      <c r="U58" s="41">
        <v>15.242908538038506</v>
      </c>
      <c r="V58" s="41">
        <v>4.726985365507403</v>
      </c>
      <c r="W58" s="41">
        <v>-4.5173264125648984</v>
      </c>
      <c r="X58" s="41">
        <v>-4.5173264125648984</v>
      </c>
      <c r="Z58" s="41">
        <v>45.894936084947716</v>
      </c>
      <c r="AA58" s="41">
        <v>38.563662710569531</v>
      </c>
      <c r="AB58" s="41">
        <v>15.188908538038504</v>
      </c>
      <c r="AC58" s="41">
        <v>4.672985365507401</v>
      </c>
      <c r="AD58" s="41">
        <v>-4.5713264125649005</v>
      </c>
      <c r="AE58" s="41">
        <v>-4.5713264125649005</v>
      </c>
      <c r="AG58" s="41">
        <v>15.188908538038504</v>
      </c>
      <c r="AH58" s="41">
        <v>4.672985365507401</v>
      </c>
      <c r="AI58" s="41">
        <v>-4.5713264125649005</v>
      </c>
      <c r="AJ58" s="41">
        <v>-4.5713264125649005</v>
      </c>
    </row>
    <row r="59" spans="1:36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J59" s="41">
        <v>-55.966838807469458</v>
      </c>
      <c r="K59" s="41">
        <v>-63.987868500255672</v>
      </c>
      <c r="L59" s="41">
        <v>-64.532073601166303</v>
      </c>
      <c r="M59" s="41">
        <v>-73.50126468716212</v>
      </c>
      <c r="N59" s="41">
        <v>-19.522910960000445</v>
      </c>
      <c r="P59" s="41">
        <v>12.490146052877435</v>
      </c>
      <c r="Q59" s="41">
        <v>-6.3379360671219729</v>
      </c>
      <c r="R59" s="41">
        <v>-15.346322075708031</v>
      </c>
      <c r="S59" s="41">
        <v>-26.191142609075769</v>
      </c>
      <c r="T59" s="41">
        <v>-50.086155637469346</v>
      </c>
      <c r="U59" s="41">
        <v>-58.107185330255561</v>
      </c>
      <c r="V59" s="41">
        <v>-58.651390431166192</v>
      </c>
      <c r="W59" s="41">
        <v>-67.620581517162009</v>
      </c>
      <c r="X59" s="41">
        <v>-13.642227790000334</v>
      </c>
      <c r="Z59" s="41">
        <v>2.2888573909240222</v>
      </c>
      <c r="AA59" s="41">
        <v>-21.606155637469556</v>
      </c>
      <c r="AB59" s="41">
        <v>-29.62718533025577</v>
      </c>
      <c r="AC59" s="41">
        <v>-30.171390431166401</v>
      </c>
      <c r="AD59" s="41">
        <v>-39.140581517162218</v>
      </c>
      <c r="AE59" s="41">
        <v>14.837772209999457</v>
      </c>
      <c r="AG59" s="41">
        <v>-45.08618533025583</v>
      </c>
      <c r="AH59" s="41">
        <v>-45.630390431166461</v>
      </c>
      <c r="AI59" s="41">
        <v>-54.599581517162278</v>
      </c>
      <c r="AJ59" s="41">
        <v>-0.62122779000060291</v>
      </c>
    </row>
    <row r="60" spans="1:36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J60" s="41">
        <v>20.328769999999963</v>
      </c>
      <c r="K60" s="41">
        <v>44.154191999999938</v>
      </c>
      <c r="L60" s="41">
        <v>41.795301999999936</v>
      </c>
      <c r="M60" s="41">
        <v>42.146305999999981</v>
      </c>
      <c r="N60" s="41">
        <v>42.146305999999981</v>
      </c>
      <c r="P60" s="41">
        <v>12.675797999999986</v>
      </c>
      <c r="Q60" s="41">
        <v>2.7772379999999401</v>
      </c>
      <c r="R60" s="41">
        <v>7.6708279999999291</v>
      </c>
      <c r="S60" s="41">
        <v>12.520500999999967</v>
      </c>
      <c r="T60" s="41">
        <v>19.495769999999951</v>
      </c>
      <c r="U60" s="41">
        <v>43.321191999999925</v>
      </c>
      <c r="V60" s="41">
        <v>40.962301999999923</v>
      </c>
      <c r="W60" s="41">
        <v>41.313305999999969</v>
      </c>
      <c r="X60" s="41">
        <v>41.313305999999969</v>
      </c>
      <c r="Z60" s="41">
        <v>18.134500999999993</v>
      </c>
      <c r="AA60" s="41">
        <v>25.109769999999976</v>
      </c>
      <c r="AB60" s="41">
        <v>48.935191999999951</v>
      </c>
      <c r="AC60" s="41">
        <v>46.576301999999949</v>
      </c>
      <c r="AD60" s="41">
        <v>46.927305999999994</v>
      </c>
      <c r="AE60" s="41">
        <v>46.927305999999994</v>
      </c>
      <c r="AG60" s="41">
        <v>40.288191999999952</v>
      </c>
      <c r="AH60" s="41">
        <v>37.92930199999995</v>
      </c>
      <c r="AI60" s="41">
        <v>38.280305999999996</v>
      </c>
      <c r="AJ60" s="41">
        <v>38.280305999999996</v>
      </c>
    </row>
    <row r="61" spans="1:36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J61" s="41">
        <v>3.7635410704644983</v>
      </c>
      <c r="K61" s="41">
        <v>24.797231187101829</v>
      </c>
      <c r="L61" s="41">
        <v>28.720270497487491</v>
      </c>
      <c r="M61" s="41">
        <v>38.730386116321483</v>
      </c>
      <c r="N61" s="41">
        <v>29.396448601895031</v>
      </c>
      <c r="P61" s="41">
        <v>-5.4762584754728323</v>
      </c>
      <c r="Q61" s="41">
        <v>-26.7403234854728</v>
      </c>
      <c r="R61" s="41">
        <v>-15.801610286497976</v>
      </c>
      <c r="S61" s="41">
        <v>-16.703262800002108</v>
      </c>
      <c r="T61" s="41">
        <v>3.9455410704646283</v>
      </c>
      <c r="U61" s="41">
        <v>24.979231187101959</v>
      </c>
      <c r="V61" s="41">
        <v>28.902270497487621</v>
      </c>
      <c r="W61" s="41">
        <v>38.912386116321613</v>
      </c>
      <c r="X61" s="41">
        <v>29.578448601895161</v>
      </c>
      <c r="Z61" s="41">
        <v>-19.64926280000202</v>
      </c>
      <c r="AA61" s="41">
        <v>0.99954107046471563</v>
      </c>
      <c r="AB61" s="41">
        <v>22.033231187102047</v>
      </c>
      <c r="AC61" s="41">
        <v>25.956270497487708</v>
      </c>
      <c r="AD61" s="41">
        <v>35.966386116321701</v>
      </c>
      <c r="AE61" s="41">
        <v>26.632448601895248</v>
      </c>
      <c r="AG61" s="41">
        <v>11.940231187101972</v>
      </c>
      <c r="AH61" s="41">
        <v>15.863270497487633</v>
      </c>
      <c r="AI61" s="41">
        <v>25.873386116321626</v>
      </c>
      <c r="AJ61" s="41">
        <v>16.539448601895174</v>
      </c>
    </row>
    <row r="62" spans="1:36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J62" s="41">
        <v>30.461134540982044</v>
      </c>
      <c r="K62" s="41">
        <v>31.526664030000035</v>
      </c>
      <c r="L62" s="41">
        <v>32.444573030000072</v>
      </c>
      <c r="M62" s="41">
        <v>32.14886303000003</v>
      </c>
      <c r="N62" s="41">
        <v>32.14886303000003</v>
      </c>
      <c r="P62" s="41">
        <v>43.733908899198866</v>
      </c>
      <c r="Q62" s="41">
        <v>30.014831051964023</v>
      </c>
      <c r="R62" s="41">
        <v>31.853874051964041</v>
      </c>
      <c r="S62" s="41">
        <v>31.727290051964076</v>
      </c>
      <c r="T62" s="41">
        <v>30.109134540982041</v>
      </c>
      <c r="U62" s="41">
        <v>31.174664030000031</v>
      </c>
      <c r="V62" s="41">
        <v>32.092573030000068</v>
      </c>
      <c r="W62" s="41">
        <v>31.796863030000026</v>
      </c>
      <c r="X62" s="41">
        <v>31.796863030000026</v>
      </c>
      <c r="Z62" s="41">
        <v>30.340290051964047</v>
      </c>
      <c r="AA62" s="41">
        <v>28.722134540982012</v>
      </c>
      <c r="AB62" s="41">
        <v>29.787664030000002</v>
      </c>
      <c r="AC62" s="41">
        <v>30.705573030000039</v>
      </c>
      <c r="AD62" s="41">
        <v>30.409863029999997</v>
      </c>
      <c r="AE62" s="41">
        <v>30.409863029999997</v>
      </c>
      <c r="AG62" s="41">
        <v>5.9766640300000233</v>
      </c>
      <c r="AH62" s="41">
        <v>6.8945730300000605</v>
      </c>
      <c r="AI62" s="41">
        <v>6.5988630300000182</v>
      </c>
      <c r="AJ62" s="41">
        <v>6.5988630300000182</v>
      </c>
    </row>
    <row r="63" spans="1:36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J63" s="41">
        <v>-17.647994498970462</v>
      </c>
      <c r="K63" s="41">
        <v>-21.693617000000046</v>
      </c>
      <c r="L63" s="41">
        <v>-21.748660000000001</v>
      </c>
      <c r="M63" s="41">
        <v>-21.461588000000035</v>
      </c>
      <c r="N63" s="41">
        <v>-21.461588000000035</v>
      </c>
      <c r="P63" s="41">
        <v>-0.49599961781757429</v>
      </c>
      <c r="Q63" s="41">
        <v>-14.309066266588189</v>
      </c>
      <c r="R63" s="41">
        <v>-13.517952266588168</v>
      </c>
      <c r="S63" s="41">
        <v>-17.549664266588195</v>
      </c>
      <c r="T63" s="41">
        <v>-14.975994498970465</v>
      </c>
      <c r="U63" s="41">
        <v>-19.021617000000049</v>
      </c>
      <c r="V63" s="41">
        <v>-19.076660000000004</v>
      </c>
      <c r="W63" s="41">
        <v>-18.789588000000037</v>
      </c>
      <c r="X63" s="41">
        <v>-18.789588000000037</v>
      </c>
      <c r="Z63" s="41">
        <v>-11.129664266588208</v>
      </c>
      <c r="AA63" s="41">
        <v>-8.5559944989704775</v>
      </c>
      <c r="AB63" s="41">
        <v>-12.601617000000061</v>
      </c>
      <c r="AC63" s="41">
        <v>-12.656660000000016</v>
      </c>
      <c r="AD63" s="41">
        <v>-12.36958800000005</v>
      </c>
      <c r="AE63" s="41">
        <v>-12.36958800000005</v>
      </c>
      <c r="AG63" s="41">
        <v>-14.744617000000005</v>
      </c>
      <c r="AH63" s="41">
        <v>-14.79965999999996</v>
      </c>
      <c r="AI63" s="41">
        <v>-14.512587999999994</v>
      </c>
      <c r="AJ63" s="41">
        <v>-14.512587999999994</v>
      </c>
    </row>
    <row r="64" spans="1:36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J64" s="41">
        <v>-50.735904358230677</v>
      </c>
      <c r="K64" s="41">
        <v>-23.034988192018425</v>
      </c>
      <c r="L64" s="41">
        <v>-22.218867812081108</v>
      </c>
      <c r="M64" s="41">
        <v>-20.149397939554269</v>
      </c>
      <c r="N64" s="41">
        <v>-23.58945099999999</v>
      </c>
      <c r="P64" s="41">
        <v>-27.956015183750601</v>
      </c>
      <c r="Q64" s="41">
        <v>-27.980517183750642</v>
      </c>
      <c r="R64" s="41">
        <v>-31.111365627949617</v>
      </c>
      <c r="S64" s="41">
        <v>-29.618895170031699</v>
      </c>
      <c r="T64" s="41">
        <v>-52.918904358230684</v>
      </c>
      <c r="U64" s="41">
        <v>-25.217988192018431</v>
      </c>
      <c r="V64" s="41">
        <v>-24.401867812081115</v>
      </c>
      <c r="W64" s="41">
        <v>-22.332397939554276</v>
      </c>
      <c r="X64" s="41">
        <v>-25.772450999999997</v>
      </c>
      <c r="Z64" s="41">
        <v>-36.839895170031696</v>
      </c>
      <c r="AA64" s="41">
        <v>-60.13990435823068</v>
      </c>
      <c r="AB64" s="41">
        <v>-32.438988192018428</v>
      </c>
      <c r="AC64" s="41">
        <v>-31.622867812081111</v>
      </c>
      <c r="AD64" s="41">
        <v>-29.553397939554273</v>
      </c>
      <c r="AE64" s="41">
        <v>-32.993450999999993</v>
      </c>
      <c r="AG64" s="41">
        <v>-32.440988192018416</v>
      </c>
      <c r="AH64" s="41">
        <v>-31.624867812081099</v>
      </c>
      <c r="AI64" s="41">
        <v>-29.555397939554261</v>
      </c>
      <c r="AJ64" s="41">
        <v>-32.995450999999981</v>
      </c>
    </row>
    <row r="65" spans="1:36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J65" s="41">
        <v>-0.88501263622634951</v>
      </c>
      <c r="K65" s="41">
        <v>4.0219774807316213</v>
      </c>
      <c r="L65" s="41">
        <v>9.0470920000000064</v>
      </c>
      <c r="M65" s="41">
        <v>9.0481040000000093</v>
      </c>
      <c r="N65" s="41">
        <v>9.0481040000000093</v>
      </c>
      <c r="P65" s="41">
        <v>-17.078064033223768</v>
      </c>
      <c r="Q65" s="41">
        <v>-9.3405553237626151</v>
      </c>
      <c r="R65" s="41">
        <v>-3.3820320416667613</v>
      </c>
      <c r="S65" s="41">
        <v>1.0860344199051255</v>
      </c>
      <c r="T65" s="41">
        <v>4.3179873637736463</v>
      </c>
      <c r="U65" s="41">
        <v>9.2249774807316172</v>
      </c>
      <c r="V65" s="41">
        <v>14.250092000000002</v>
      </c>
      <c r="W65" s="41">
        <v>14.251104000000005</v>
      </c>
      <c r="X65" s="41">
        <v>14.251104000000005</v>
      </c>
      <c r="Z65" s="41">
        <v>1.0860344199051255</v>
      </c>
      <c r="AA65" s="41">
        <v>4.3179873637736463</v>
      </c>
      <c r="AB65" s="41">
        <v>9.2249774807316172</v>
      </c>
      <c r="AC65" s="41">
        <v>14.250092000000002</v>
      </c>
      <c r="AD65" s="41">
        <v>14.251104000000005</v>
      </c>
      <c r="AE65" s="41">
        <v>14.251104000000005</v>
      </c>
      <c r="AG65" s="41">
        <v>6.2249774807316172</v>
      </c>
      <c r="AH65" s="41">
        <v>11.250092000000002</v>
      </c>
      <c r="AI65" s="41">
        <v>11.251104000000005</v>
      </c>
      <c r="AJ65" s="41">
        <v>11.251104000000005</v>
      </c>
    </row>
    <row r="66" spans="1:36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P66" s="41">
        <v>0.47758999999999929</v>
      </c>
      <c r="Q66" s="41">
        <v>0.47758999999999929</v>
      </c>
      <c r="R66" s="41">
        <v>0.47758999999999929</v>
      </c>
      <c r="S66" s="41">
        <v>0.47758999999999929</v>
      </c>
      <c r="T66" s="41">
        <v>0.47758999999999929</v>
      </c>
      <c r="U66" s="41">
        <v>0.47758999999999929</v>
      </c>
      <c r="V66" s="41">
        <v>0.47758999999999929</v>
      </c>
      <c r="W66" s="41">
        <v>0.47758999999999929</v>
      </c>
      <c r="X66" s="41">
        <v>0.47758999999999929</v>
      </c>
      <c r="Z66" s="41">
        <v>0.47758999999999929</v>
      </c>
      <c r="AA66" s="41">
        <v>0.47758999999999929</v>
      </c>
      <c r="AB66" s="41">
        <v>0.47758999999999929</v>
      </c>
      <c r="AC66" s="41">
        <v>0.47758999999999929</v>
      </c>
      <c r="AD66" s="41">
        <v>0.47758999999999929</v>
      </c>
      <c r="AE66" s="41">
        <v>0.47758999999999929</v>
      </c>
      <c r="AG66" s="41">
        <v>0.47758999999999929</v>
      </c>
      <c r="AH66" s="41">
        <v>0.47758999999999929</v>
      </c>
      <c r="AI66" s="41">
        <v>0.47758999999999929</v>
      </c>
      <c r="AJ66" s="41">
        <v>0.47758999999999929</v>
      </c>
    </row>
    <row r="67" spans="1:36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J67" s="41">
        <v>28.549240859793205</v>
      </c>
      <c r="K67" s="41">
        <v>55.645293543986575</v>
      </c>
      <c r="L67" s="41">
        <v>62.013472</v>
      </c>
      <c r="M67" s="41">
        <v>53.440722999999998</v>
      </c>
      <c r="N67" s="41">
        <v>53.440722999999998</v>
      </c>
      <c r="P67" s="41">
        <v>-5.6285666804135914</v>
      </c>
      <c r="Q67" s="41">
        <v>-8.9396826804135969</v>
      </c>
      <c r="R67" s="41">
        <v>-8.8343866804135942</v>
      </c>
      <c r="S67" s="41">
        <v>1.5027979195864063</v>
      </c>
      <c r="T67" s="41">
        <v>13.733240859793202</v>
      </c>
      <c r="U67" s="41">
        <v>40.829293543986573</v>
      </c>
      <c r="V67" s="41">
        <v>47.197471999999998</v>
      </c>
      <c r="W67" s="41">
        <v>38.624722999999996</v>
      </c>
      <c r="X67" s="41">
        <v>38.624722999999996</v>
      </c>
      <c r="Z67" s="41">
        <v>41.79279791958642</v>
      </c>
      <c r="AA67" s="41">
        <v>54.023240859793219</v>
      </c>
      <c r="AB67" s="41">
        <v>81.119293543986586</v>
      </c>
      <c r="AC67" s="41">
        <v>87.487472000000011</v>
      </c>
      <c r="AD67" s="41">
        <v>78.914723000000009</v>
      </c>
      <c r="AE67" s="41">
        <v>78.914723000000009</v>
      </c>
      <c r="AG67" s="41">
        <v>52.290293543986571</v>
      </c>
      <c r="AH67" s="41">
        <v>58.658471999999996</v>
      </c>
      <c r="AI67" s="41">
        <v>50.085722999999994</v>
      </c>
      <c r="AJ67" s="41">
        <v>50.085722999999994</v>
      </c>
    </row>
    <row r="68" spans="1:36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J68" s="41">
        <v>-1.1142908336435777</v>
      </c>
      <c r="K68" s="41">
        <v>-1.1686119999999991</v>
      </c>
      <c r="L68" s="41">
        <v>-1.1686119999999991</v>
      </c>
      <c r="M68" s="41">
        <v>-1.1686119999999991</v>
      </c>
      <c r="N68" s="41">
        <v>-1.1686119999999991</v>
      </c>
      <c r="P68" s="41">
        <v>-3.6049696672871567</v>
      </c>
      <c r="Q68" s="41">
        <v>-3.6049696672871567</v>
      </c>
      <c r="R68" s="41">
        <v>-3.6049696672871567</v>
      </c>
      <c r="S68" s="41">
        <v>-3.6049696672871567</v>
      </c>
      <c r="T68" s="41">
        <v>-3.6592908336435777</v>
      </c>
      <c r="U68" s="41">
        <v>-3.713611999999999</v>
      </c>
      <c r="V68" s="41">
        <v>-3.713611999999999</v>
      </c>
      <c r="W68" s="41">
        <v>-3.713611999999999</v>
      </c>
      <c r="X68" s="41">
        <v>-3.713611999999999</v>
      </c>
      <c r="Z68" s="41">
        <v>-3.5999696672871573</v>
      </c>
      <c r="AA68" s="41">
        <v>-3.6542908336435782</v>
      </c>
      <c r="AB68" s="41">
        <v>-3.7086119999999996</v>
      </c>
      <c r="AC68" s="41">
        <v>-3.7086119999999996</v>
      </c>
      <c r="AD68" s="41">
        <v>-3.7086119999999996</v>
      </c>
      <c r="AE68" s="41">
        <v>-3.7086119999999996</v>
      </c>
      <c r="AG68" s="41">
        <v>-3.7086119999999982</v>
      </c>
      <c r="AH68" s="41">
        <v>-3.7086119999999982</v>
      </c>
      <c r="AI68" s="41">
        <v>-3.7086119999999982</v>
      </c>
      <c r="AJ68" s="41">
        <v>-3.7086119999999982</v>
      </c>
    </row>
    <row r="69" spans="1:36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J69" s="41">
        <v>5.7735172467762261</v>
      </c>
      <c r="K69" s="41">
        <v>5.7735172467762261</v>
      </c>
      <c r="L69" s="41">
        <v>5.7735172467762261</v>
      </c>
      <c r="M69" s="41">
        <v>5.7735172467762261</v>
      </c>
      <c r="N69" s="41">
        <v>5.7735172467762261</v>
      </c>
      <c r="P69" s="41">
        <v>5.7735172467762226</v>
      </c>
      <c r="Q69" s="41">
        <v>5.7735172467762226</v>
      </c>
      <c r="R69" s="41">
        <v>5.7735172467762226</v>
      </c>
      <c r="S69" s="41">
        <v>5.7735172467762226</v>
      </c>
      <c r="T69" s="41">
        <v>5.7735172467762261</v>
      </c>
      <c r="U69" s="41">
        <v>5.7735172467762261</v>
      </c>
      <c r="V69" s="41">
        <v>5.7735172467762261</v>
      </c>
      <c r="W69" s="41">
        <v>5.7735172467762261</v>
      </c>
      <c r="X69" s="41">
        <v>5.7735172467762261</v>
      </c>
      <c r="Z69" s="41">
        <v>9.6535172467762607</v>
      </c>
      <c r="AA69" s="41">
        <v>9.6535172467762642</v>
      </c>
      <c r="AB69" s="41">
        <v>9.6535172467762642</v>
      </c>
      <c r="AC69" s="41">
        <v>9.6535172467762642</v>
      </c>
      <c r="AD69" s="41">
        <v>9.6535172467762642</v>
      </c>
      <c r="AE69" s="41">
        <v>9.6535172467762642</v>
      </c>
      <c r="AG69" s="41">
        <v>7.6252590067762931</v>
      </c>
      <c r="AH69" s="41">
        <v>7.6252590067762931</v>
      </c>
      <c r="AI69" s="41">
        <v>7.6252590067762931</v>
      </c>
      <c r="AJ69" s="41">
        <v>7.6252590067762931</v>
      </c>
    </row>
    <row r="70" spans="1:36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J70" s="41">
        <v>-24.685410688984149</v>
      </c>
      <c r="K70" s="41">
        <v>31.687893635675678</v>
      </c>
      <c r="L70" s="41">
        <v>13.277192293669231</v>
      </c>
      <c r="M70" s="41">
        <v>-14.199351361671319</v>
      </c>
      <c r="N70" s="41">
        <v>84.595799607559485</v>
      </c>
      <c r="P70" s="41">
        <v>13.26268706899279</v>
      </c>
      <c r="Q70" s="41">
        <v>58.621609888644088</v>
      </c>
      <c r="R70" s="41">
        <v>38.184227021372948</v>
      </c>
      <c r="S70" s="41">
        <v>28.047627150919539</v>
      </c>
      <c r="T70" s="41">
        <v>-18.577410688984145</v>
      </c>
      <c r="U70" s="41">
        <v>37.795893635675682</v>
      </c>
      <c r="V70" s="41">
        <v>19.385192293669235</v>
      </c>
      <c r="W70" s="41">
        <v>-8.0913513616713146</v>
      </c>
      <c r="X70" s="41">
        <v>90.703799607559489</v>
      </c>
      <c r="Z70" s="41">
        <v>38.316627150919516</v>
      </c>
      <c r="AA70" s="41">
        <v>-8.3084106889841678</v>
      </c>
      <c r="AB70" s="41">
        <v>48.064893635675659</v>
      </c>
      <c r="AC70" s="41">
        <v>29.654192293669212</v>
      </c>
      <c r="AD70" s="41">
        <v>2.1776486383286624</v>
      </c>
      <c r="AE70" s="41">
        <v>100.97279960755947</v>
      </c>
      <c r="AG70" s="41">
        <v>48.100893635675689</v>
      </c>
      <c r="AH70" s="41">
        <v>29.690192293669242</v>
      </c>
      <c r="AI70" s="41">
        <v>2.2136486383286922</v>
      </c>
      <c r="AJ70" s="41">
        <v>101.0087996075595</v>
      </c>
    </row>
    <row r="71" spans="1:36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J71" s="41">
        <v>136.81647408226314</v>
      </c>
      <c r="K71" s="41">
        <v>137.05704444370502</v>
      </c>
      <c r="L71" s="41">
        <v>137.94238670063976</v>
      </c>
      <c r="M71" s="41">
        <v>171.53159733809093</v>
      </c>
      <c r="N71" s="41">
        <v>102.3809370628843</v>
      </c>
      <c r="P71" s="41">
        <v>85.650847815766156</v>
      </c>
      <c r="Q71" s="41">
        <v>104.89537960357234</v>
      </c>
      <c r="R71" s="41">
        <v>106.72633584910767</v>
      </c>
      <c r="S71" s="41">
        <v>94.804349000730099</v>
      </c>
      <c r="T71" s="41">
        <v>155.71447408226175</v>
      </c>
      <c r="U71" s="41">
        <v>155.95504444370363</v>
      </c>
      <c r="V71" s="41">
        <v>156.84038670063836</v>
      </c>
      <c r="W71" s="41">
        <v>190.42959733808954</v>
      </c>
      <c r="X71" s="41">
        <v>121.2789370628829</v>
      </c>
      <c r="Z71" s="41">
        <v>38.412349000731183</v>
      </c>
      <c r="AA71" s="41">
        <v>99.322474082262829</v>
      </c>
      <c r="AB71" s="41">
        <v>99.563044443704712</v>
      </c>
      <c r="AC71" s="41">
        <v>100.44838670063945</v>
      </c>
      <c r="AD71" s="41">
        <v>134.03759733809062</v>
      </c>
      <c r="AE71" s="41">
        <v>64.886937062883987</v>
      </c>
      <c r="AG71" s="41">
        <v>36.675786203704376</v>
      </c>
      <c r="AH71" s="41">
        <v>37.561128460639111</v>
      </c>
      <c r="AI71" s="41">
        <v>71.150339098090285</v>
      </c>
      <c r="AJ71" s="41">
        <v>1.9996788228836522</v>
      </c>
    </row>
    <row r="72" spans="1:36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K72" s="39">
        <v>-100.89099061714288</v>
      </c>
      <c r="L72" s="39">
        <v>-90.779626867999994</v>
      </c>
      <c r="M72" s="39">
        <v>-91.913935678181801</v>
      </c>
      <c r="N72" s="39">
        <v>-97.963019610000003</v>
      </c>
      <c r="P72" s="39">
        <v>-5.7011231399999929</v>
      </c>
      <c r="Q72" s="39">
        <v>-58.623905876000002</v>
      </c>
      <c r="R72" s="39">
        <v>-64.865828590000007</v>
      </c>
      <c r="S72" s="39">
        <v>-74.590990617142864</v>
      </c>
      <c r="T72" s="39">
        <v>-74.590990617142864</v>
      </c>
      <c r="U72" s="39">
        <v>-74.590990617142864</v>
      </c>
      <c r="V72" s="39">
        <v>-64.479626867999997</v>
      </c>
      <c r="W72" s="39">
        <v>-65.613935678181804</v>
      </c>
      <c r="X72" s="39">
        <v>-71.663019609999992</v>
      </c>
      <c r="Z72" s="39">
        <v>-0.89099061714287586</v>
      </c>
      <c r="AA72" s="39">
        <v>-0.89099061714287586</v>
      </c>
      <c r="AB72" s="39">
        <v>-0.89099061714287586</v>
      </c>
      <c r="AC72" s="39">
        <v>9.220373132000006</v>
      </c>
      <c r="AD72" s="39">
        <v>8.0860643218181991</v>
      </c>
      <c r="AE72" s="39">
        <v>2.0369803899999965</v>
      </c>
      <c r="AG72" s="39">
        <v>-23.872990617142875</v>
      </c>
      <c r="AH72" s="39">
        <v>-13.761626867999993</v>
      </c>
      <c r="AI72" s="39">
        <v>-14.8959356781818</v>
      </c>
      <c r="AJ72" s="39">
        <v>-20.945019610000003</v>
      </c>
    </row>
    <row r="73" spans="1:36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K73" s="39">
        <v>-375.26169250101998</v>
      </c>
      <c r="L73" s="39">
        <v>-350.11807253356005</v>
      </c>
      <c r="M73" s="39">
        <v>-350.11807253356005</v>
      </c>
      <c r="N73" s="39">
        <v>-325.2868413914</v>
      </c>
      <c r="P73" s="39">
        <v>-17.882000000000062</v>
      </c>
      <c r="Q73" s="39">
        <v>21.414199792029876</v>
      </c>
      <c r="R73" s="39">
        <v>21.414199792029876</v>
      </c>
      <c r="S73" s="39">
        <v>-13.948327740059995</v>
      </c>
      <c r="T73" s="39">
        <v>-13.948327740059995</v>
      </c>
      <c r="U73" s="39">
        <v>56.856307498979959</v>
      </c>
      <c r="V73" s="39">
        <v>81.999927466439885</v>
      </c>
      <c r="W73" s="39">
        <v>81.999927466439885</v>
      </c>
      <c r="X73" s="39">
        <v>106.83115860859994</v>
      </c>
      <c r="Z73" s="39">
        <v>-446.06632774005993</v>
      </c>
      <c r="AA73" s="39">
        <v>-446.06632774005993</v>
      </c>
      <c r="AB73" s="39">
        <v>-375.26169250101998</v>
      </c>
      <c r="AC73" s="39">
        <v>-350.11807253356005</v>
      </c>
      <c r="AD73" s="39">
        <v>-350.11807253356005</v>
      </c>
      <c r="AE73" s="39">
        <v>-325.2868413914</v>
      </c>
      <c r="AG73" s="39">
        <v>-23.261692501019979</v>
      </c>
      <c r="AH73" s="39">
        <v>1.8819274664399472</v>
      </c>
      <c r="AI73" s="39">
        <v>1.8819274664399472</v>
      </c>
      <c r="AJ73" s="39">
        <v>26.713158608599997</v>
      </c>
    </row>
    <row r="74" spans="1:36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J74" s="39">
        <v>40.368058979431225</v>
      </c>
      <c r="K74" s="39">
        <v>48.483844323396625</v>
      </c>
      <c r="L74" s="39">
        <v>37.416587323397835</v>
      </c>
      <c r="M74" s="39">
        <v>35.977596969438309</v>
      </c>
      <c r="N74" s="39">
        <v>35.007876323401433</v>
      </c>
      <c r="P74" s="39">
        <v>21.594800267095707</v>
      </c>
      <c r="Q74" s="39">
        <v>20.106687635467097</v>
      </c>
      <c r="R74" s="39">
        <v>10.197480635462853</v>
      </c>
      <c r="S74" s="39">
        <v>26.082164635456138</v>
      </c>
      <c r="T74" s="39">
        <v>23.508058979430643</v>
      </c>
      <c r="U74" s="39">
        <v>31.623844323396042</v>
      </c>
      <c r="V74" s="39">
        <v>20.556587323397252</v>
      </c>
      <c r="W74" s="39">
        <v>19.117596969437727</v>
      </c>
      <c r="X74" s="39">
        <v>18.147876323400851</v>
      </c>
      <c r="Z74" s="39">
        <v>23.63516463545966</v>
      </c>
      <c r="AA74" s="39">
        <v>21.061058979434165</v>
      </c>
      <c r="AB74" s="39">
        <v>29.176844323399564</v>
      </c>
      <c r="AC74" s="39">
        <v>18.109587323400774</v>
      </c>
      <c r="AD74" s="39">
        <v>16.670596969441249</v>
      </c>
      <c r="AE74" s="39">
        <v>15.700876323404373</v>
      </c>
      <c r="AG74" s="39">
        <v>33.366844323398254</v>
      </c>
      <c r="AH74" s="39">
        <v>22.299587323399464</v>
      </c>
      <c r="AI74" s="39">
        <v>20.860596969439939</v>
      </c>
      <c r="AJ74" s="39">
        <v>19.890876323403063</v>
      </c>
    </row>
    <row r="75" spans="1:36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J75" s="42">
        <v>208.39206436572385</v>
      </c>
      <c r="K75" s="42">
        <v>223.94134925702747</v>
      </c>
      <c r="L75" s="42">
        <v>263.05450123783794</v>
      </c>
      <c r="M75" s="42">
        <v>222.79648820415605</v>
      </c>
      <c r="N75" s="42">
        <v>234.83295699524024</v>
      </c>
      <c r="P75" s="46">
        <v>405.39964542714006</v>
      </c>
      <c r="Q75" s="46">
        <v>717.69356050992246</v>
      </c>
      <c r="R75" s="46">
        <v>622.2587044335105</v>
      </c>
      <c r="S75" s="46">
        <v>422.71345115710392</v>
      </c>
      <c r="T75" s="46">
        <v>163.33906436572215</v>
      </c>
      <c r="U75" s="46">
        <v>178.88834925702577</v>
      </c>
      <c r="V75" s="46">
        <v>218.00150123783624</v>
      </c>
      <c r="W75" s="46">
        <v>177.74348820415435</v>
      </c>
      <c r="X75" s="46">
        <v>189.77995699523854</v>
      </c>
      <c r="Z75" s="50">
        <v>334.5884511571021</v>
      </c>
      <c r="AA75" s="50">
        <v>75.214064365720333</v>
      </c>
      <c r="AB75" s="50">
        <v>90.763349257023947</v>
      </c>
      <c r="AC75" s="50">
        <v>129.87650123783442</v>
      </c>
      <c r="AD75" s="50">
        <v>89.618488204152527</v>
      </c>
      <c r="AE75" s="50">
        <v>101.65495699523672</v>
      </c>
      <c r="AG75" s="42">
        <v>-26.10465074296917</v>
      </c>
      <c r="AH75" s="42">
        <v>13.008501237839482</v>
      </c>
      <c r="AI75" s="42">
        <v>-27.249511795842409</v>
      </c>
      <c r="AJ75" s="42">
        <v>-15.213043004758219</v>
      </c>
    </row>
    <row r="76" spans="1:36" x14ac:dyDescent="0.3">
      <c r="A76" t="s">
        <v>158</v>
      </c>
    </row>
    <row r="77" spans="1:36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E245-4E7D-467D-A3C4-7C98CF0F384F}">
  <sheetPr>
    <tabColor rgb="FF13B5EA"/>
  </sheetPr>
  <dimension ref="A1:U96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21" width="16.6640625" customWidth="1"/>
  </cols>
  <sheetData>
    <row r="1" spans="1:21" ht="15" customHeight="1" thickBot="1" x14ac:dyDescent="0.35">
      <c r="A1" s="1"/>
      <c r="B1" s="1"/>
      <c r="D1" s="2">
        <f>D94</f>
        <v>-6603.34399999999</v>
      </c>
      <c r="E1" s="3"/>
      <c r="F1" s="2">
        <f>F94</f>
        <v>0</v>
      </c>
      <c r="G1" s="2">
        <f>G94</f>
        <v>0</v>
      </c>
      <c r="H1" s="3"/>
      <c r="I1" s="2">
        <f t="shared" ref="I1" si="0">I94</f>
        <v>-6899.7609361763753</v>
      </c>
    </row>
    <row r="2" spans="1:21" ht="15" customHeight="1" x14ac:dyDescent="0.3">
      <c r="A2" s="1"/>
      <c r="B2" s="34" t="s">
        <v>126</v>
      </c>
      <c r="C2" s="4"/>
      <c r="D2" s="5" t="str">
        <f>TEXT(ROUND(D1,0),"# ###")&amp;" mil.eur"</f>
        <v>-6 603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" si="1">TEXT(ROUND(I1,0),"# ###")&amp;" mil.eur"</f>
        <v>-6 900 mil.eur</v>
      </c>
    </row>
    <row r="3" spans="1:21" ht="15" customHeight="1" x14ac:dyDescent="0.3">
      <c r="A3" s="1"/>
      <c r="B3" s="47" t="s">
        <v>188</v>
      </c>
      <c r="C3" s="6"/>
      <c r="D3" s="7"/>
      <c r="E3" s="6"/>
      <c r="F3" s="7" t="str">
        <f>IF(F1-$D$1&gt;0,"+","")&amp;TEXT(ROUND((F1-$D$1),0),"# ###")&amp;" mil.eur"</f>
        <v>+6 603 mil.eur</v>
      </c>
      <c r="G3" s="7" t="str">
        <f>IF(G1-$D$1&gt;0,"+","")&amp;TEXT(ROUND((G1-$D$1),0),"# ###")&amp;" mil.eur"</f>
        <v>+6 603 mil.eur</v>
      </c>
      <c r="H3" s="6"/>
      <c r="I3" s="7" t="str">
        <f t="shared" ref="I3" si="2">IF(I1-$D$1&gt;0,"+","")&amp;TEXT(ROUND((I1-$D$1),0),"# ###")&amp;" mil.eur"</f>
        <v>-296 mil.eur</v>
      </c>
    </row>
    <row r="4" spans="1:21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</row>
    <row r="5" spans="1:21" ht="15" customHeight="1" x14ac:dyDescent="0.3">
      <c r="A5" s="1"/>
      <c r="B5" s="60" t="s">
        <v>185</v>
      </c>
      <c r="C5" s="1"/>
      <c r="D5" s="1"/>
      <c r="E5" s="1"/>
      <c r="F5" s="11"/>
      <c r="G5" s="11"/>
      <c r="H5" s="1"/>
      <c r="I5" s="11"/>
    </row>
    <row r="6" spans="1:21" ht="15" customHeight="1" thickBot="1" x14ac:dyDescent="0.35">
      <c r="A6" s="1"/>
      <c r="B6" s="61"/>
      <c r="C6" s="1"/>
      <c r="D6" s="1"/>
      <c r="E6" s="1"/>
      <c r="F6" s="11"/>
      <c r="G6" s="11"/>
      <c r="H6" s="1"/>
      <c r="I6" s="11"/>
    </row>
    <row r="7" spans="1:21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</row>
    <row r="8" spans="1:21" ht="15" customHeight="1" x14ac:dyDescent="0.3">
      <c r="A8" s="1"/>
      <c r="B8" s="16" t="s">
        <v>77</v>
      </c>
      <c r="C8" s="17"/>
      <c r="D8" s="17" t="s">
        <v>186</v>
      </c>
      <c r="E8" s="17"/>
      <c r="F8" s="17" t="s">
        <v>159</v>
      </c>
      <c r="G8" s="17" t="s">
        <v>160</v>
      </c>
      <c r="H8" s="17"/>
      <c r="I8" s="17" t="s">
        <v>187</v>
      </c>
    </row>
    <row r="9" spans="1:21" s="27" customFormat="1" ht="15" customHeight="1" x14ac:dyDescent="0.3">
      <c r="B9" s="28" t="s">
        <v>79</v>
      </c>
      <c r="C9" s="29"/>
      <c r="D9" s="30">
        <f>D11+D31+D36+D43</f>
        <v>59907.167000000009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" si="3">I11+I31+I36+I43</f>
        <v>59778.763258863823</v>
      </c>
      <c r="J9"/>
      <c r="K9"/>
      <c r="L9"/>
      <c r="M9"/>
      <c r="N9"/>
      <c r="O9"/>
      <c r="P9"/>
      <c r="Q9"/>
      <c r="R9"/>
      <c r="S9"/>
      <c r="T9"/>
      <c r="U9"/>
    </row>
    <row r="10" spans="1:21" s="27" customFormat="1" ht="15" customHeight="1" x14ac:dyDescent="0.3">
      <c r="B10" s="28" t="s">
        <v>7</v>
      </c>
      <c r="C10" s="29"/>
      <c r="D10" s="31">
        <f>D9/D$96*100</f>
        <v>42.821005251728941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" si="4">I9/I$96*100</f>
        <v>43.310838047530808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 x14ac:dyDescent="0.3">
      <c r="A11" s="1"/>
      <c r="B11" s="18" t="s">
        <v>8</v>
      </c>
      <c r="C11" s="19"/>
      <c r="D11" s="20">
        <v>29284.002</v>
      </c>
      <c r="E11" s="19"/>
      <c r="F11" s="20"/>
      <c r="G11" s="20"/>
      <c r="H11" s="19"/>
      <c r="I11" s="20">
        <v>28305.484613085267</v>
      </c>
    </row>
    <row r="12" spans="1:21" ht="15" customHeight="1" x14ac:dyDescent="0.3">
      <c r="A12" s="1"/>
      <c r="B12" s="21" t="s">
        <v>9</v>
      </c>
      <c r="C12" s="22"/>
      <c r="D12" s="11">
        <v>17506.295000000002</v>
      </c>
      <c r="E12" s="22"/>
      <c r="F12" s="11"/>
      <c r="G12" s="11"/>
      <c r="H12" s="22"/>
      <c r="I12" s="11">
        <v>16419.249362077186</v>
      </c>
    </row>
    <row r="13" spans="1:21" ht="15" customHeight="1" x14ac:dyDescent="0.3">
      <c r="A13" s="1"/>
      <c r="B13" s="23" t="s">
        <v>10</v>
      </c>
      <c r="C13" s="22"/>
      <c r="D13" s="11">
        <v>11532.225</v>
      </c>
      <c r="E13" s="22"/>
      <c r="F13" s="11"/>
      <c r="G13" s="11"/>
      <c r="H13" s="22"/>
      <c r="I13" s="11">
        <v>11120</v>
      </c>
    </row>
    <row r="14" spans="1:21" ht="15" customHeight="1" x14ac:dyDescent="0.3">
      <c r="A14" s="1"/>
      <c r="B14" s="23" t="s">
        <v>11</v>
      </c>
      <c r="C14" s="22"/>
      <c r="D14" s="11">
        <v>3248.1759999999999</v>
      </c>
      <c r="E14" s="22"/>
      <c r="F14" s="11"/>
      <c r="G14" s="11"/>
      <c r="H14" s="22"/>
      <c r="I14" s="11">
        <v>2800.0899999999997</v>
      </c>
    </row>
    <row r="15" spans="1:21" ht="15" customHeight="1" x14ac:dyDescent="0.3">
      <c r="A15" s="1"/>
      <c r="B15" s="23" t="s">
        <v>139</v>
      </c>
      <c r="C15" s="22"/>
      <c r="D15" s="11">
        <v>593.69000000000005</v>
      </c>
      <c r="E15" s="22"/>
      <c r="F15" s="11"/>
      <c r="G15" s="11"/>
      <c r="H15" s="22"/>
      <c r="I15" s="11">
        <v>628.33082884299995</v>
      </c>
    </row>
    <row r="16" spans="1:21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</row>
    <row r="17" spans="1:21" ht="15" customHeight="1" x14ac:dyDescent="0.3">
      <c r="A17" s="1"/>
      <c r="B17" s="23" t="s">
        <v>141</v>
      </c>
      <c r="C17" s="22"/>
      <c r="D17" s="11">
        <v>379.476</v>
      </c>
      <c r="E17" s="22"/>
      <c r="F17" s="11"/>
      <c r="G17" s="11"/>
      <c r="H17" s="22"/>
      <c r="I17" s="11">
        <v>380.10453949943394</v>
      </c>
    </row>
    <row r="18" spans="1:21" ht="15" customHeight="1" x14ac:dyDescent="0.3">
      <c r="A18" s="1"/>
      <c r="B18" s="23" t="s">
        <v>142</v>
      </c>
      <c r="C18" s="22"/>
      <c r="D18" s="11">
        <v>137.22999999999999</v>
      </c>
      <c r="E18" s="22"/>
      <c r="F18" s="11"/>
      <c r="G18" s="11"/>
      <c r="H18" s="22"/>
      <c r="I18" s="11">
        <v>138.19999999999999</v>
      </c>
    </row>
    <row r="19" spans="1:21" ht="15" customHeight="1" x14ac:dyDescent="0.3">
      <c r="A19" s="1"/>
      <c r="B19" s="23" t="s">
        <v>143</v>
      </c>
      <c r="C19" s="22"/>
      <c r="D19" s="11">
        <v>307.483</v>
      </c>
      <c r="E19" s="22"/>
      <c r="F19" s="11"/>
      <c r="G19" s="11"/>
      <c r="H19" s="22"/>
      <c r="I19" s="11">
        <v>307</v>
      </c>
    </row>
    <row r="20" spans="1:21" ht="15" customHeight="1" x14ac:dyDescent="0.3">
      <c r="A20" s="1"/>
      <c r="B20" s="23" t="s">
        <v>46</v>
      </c>
      <c r="C20" s="22"/>
      <c r="D20" s="11">
        <v>1308.0150000000001</v>
      </c>
      <c r="E20" s="22"/>
      <c r="F20" s="11"/>
      <c r="G20" s="11"/>
      <c r="H20" s="22"/>
      <c r="I20" s="11">
        <v>1045.5239937347505</v>
      </c>
    </row>
    <row r="21" spans="1:21" ht="15" customHeight="1" x14ac:dyDescent="0.3">
      <c r="A21" s="1"/>
      <c r="B21" s="21" t="s">
        <v>13</v>
      </c>
      <c r="C21" s="22"/>
      <c r="D21" s="11">
        <v>11777.706999999999</v>
      </c>
      <c r="E21" s="22"/>
      <c r="F21" s="11"/>
      <c r="G21" s="11"/>
      <c r="H21" s="22"/>
      <c r="I21" s="11">
        <v>11886.23525100808</v>
      </c>
    </row>
    <row r="22" spans="1:21" ht="15" customHeight="1" x14ac:dyDescent="0.3">
      <c r="A22" s="1"/>
      <c r="B22" s="23" t="s">
        <v>14</v>
      </c>
      <c r="C22" s="22"/>
      <c r="D22" s="11">
        <v>5158.4030000000002</v>
      </c>
      <c r="E22" s="22"/>
      <c r="F22" s="11"/>
      <c r="G22" s="11"/>
      <c r="H22" s="22"/>
      <c r="I22" s="11">
        <v>5094</v>
      </c>
    </row>
    <row r="23" spans="1:21" s="1" customFormat="1" ht="15" customHeight="1" x14ac:dyDescent="0.3">
      <c r="B23" s="24" t="s">
        <v>15</v>
      </c>
      <c r="C23" s="22"/>
      <c r="D23" s="11">
        <v>4997.1149999999998</v>
      </c>
      <c r="E23" s="22"/>
      <c r="F23" s="11"/>
      <c r="G23" s="11"/>
      <c r="H23" s="22"/>
      <c r="I23" s="11"/>
      <c r="J23"/>
      <c r="K23"/>
      <c r="L23"/>
      <c r="M23"/>
      <c r="N23"/>
      <c r="O23"/>
      <c r="P23"/>
      <c r="Q23"/>
      <c r="R23"/>
      <c r="S23"/>
      <c r="T23"/>
      <c r="U23"/>
    </row>
    <row r="24" spans="1:21" s="1" customFormat="1" ht="15" customHeight="1" x14ac:dyDescent="0.3">
      <c r="B24" s="24" t="s">
        <v>16</v>
      </c>
      <c r="C24" s="22"/>
      <c r="D24" s="11">
        <v>161.28800000000001</v>
      </c>
      <c r="E24" s="22"/>
      <c r="F24" s="11"/>
      <c r="G24" s="11"/>
      <c r="H24" s="22"/>
      <c r="I24" s="11"/>
      <c r="J24"/>
      <c r="K24"/>
      <c r="L24"/>
      <c r="M24"/>
      <c r="N24"/>
      <c r="O24"/>
      <c r="P24"/>
      <c r="Q24"/>
      <c r="R24"/>
      <c r="S24"/>
      <c r="T24"/>
      <c r="U24"/>
    </row>
    <row r="25" spans="1:21" ht="15" customHeight="1" x14ac:dyDescent="0.3">
      <c r="A25" s="1"/>
      <c r="B25" s="23" t="s">
        <v>17</v>
      </c>
      <c r="C25" s="22"/>
      <c r="D25" s="11">
        <v>5912.9759999999997</v>
      </c>
      <c r="E25" s="22"/>
      <c r="F25" s="11"/>
      <c r="G25" s="11"/>
      <c r="H25" s="22"/>
      <c r="I25" s="11">
        <v>5621</v>
      </c>
    </row>
    <row r="26" spans="1:21" ht="15" customHeight="1" x14ac:dyDescent="0.3">
      <c r="A26" s="1"/>
      <c r="B26" s="35" t="s">
        <v>144</v>
      </c>
      <c r="C26" s="22"/>
      <c r="D26" s="11">
        <v>497.73899999999998</v>
      </c>
      <c r="E26" s="22"/>
      <c r="F26" s="11"/>
      <c r="G26" s="11"/>
      <c r="H26" s="22"/>
      <c r="I26" s="11">
        <v>485</v>
      </c>
    </row>
    <row r="27" spans="1:21" ht="15" customHeight="1" x14ac:dyDescent="0.3">
      <c r="A27" s="1"/>
      <c r="B27" s="23" t="s">
        <v>18</v>
      </c>
      <c r="C27" s="22"/>
      <c r="D27" s="11">
        <v>511.18400000000003</v>
      </c>
      <c r="E27" s="22"/>
      <c r="F27" s="11"/>
      <c r="G27" s="11"/>
      <c r="H27" s="22"/>
      <c r="I27" s="11">
        <v>1031.5</v>
      </c>
    </row>
    <row r="28" spans="1:21" ht="15" customHeight="1" x14ac:dyDescent="0.3">
      <c r="A28" s="1"/>
      <c r="B28" s="23" t="s">
        <v>12</v>
      </c>
      <c r="C28" s="22"/>
      <c r="D28" s="11">
        <v>68.156999999999996</v>
      </c>
      <c r="E28" s="22"/>
      <c r="F28" s="11"/>
      <c r="G28" s="11"/>
      <c r="H28" s="22"/>
      <c r="I28" s="11">
        <v>120.48879003807991</v>
      </c>
    </row>
    <row r="29" spans="1:21" ht="15" customHeight="1" x14ac:dyDescent="0.3">
      <c r="A29" s="1"/>
      <c r="B29" s="23" t="s">
        <v>46</v>
      </c>
      <c r="C29" s="22"/>
      <c r="D29" s="11">
        <v>126.98699999999999</v>
      </c>
      <c r="E29" s="22"/>
      <c r="F29" s="11"/>
      <c r="G29" s="11"/>
      <c r="H29" s="22"/>
      <c r="I29" s="11">
        <v>19.246460970000044</v>
      </c>
    </row>
    <row r="30" spans="1:21" ht="15" customHeight="1" x14ac:dyDescent="0.3">
      <c r="A30" s="1"/>
      <c r="B30" s="21" t="s">
        <v>19</v>
      </c>
      <c r="C30" s="22"/>
      <c r="D30" s="11">
        <v>0</v>
      </c>
      <c r="E30" s="22"/>
      <c r="F30" s="11"/>
      <c r="G30" s="11"/>
      <c r="H30" s="22"/>
      <c r="I30" s="11">
        <v>0</v>
      </c>
    </row>
    <row r="31" spans="1:21" ht="15" customHeight="1" x14ac:dyDescent="0.3">
      <c r="A31" s="1"/>
      <c r="B31" s="18" t="s">
        <v>20</v>
      </c>
      <c r="C31" s="19"/>
      <c r="D31" s="20">
        <v>21966.978000000003</v>
      </c>
      <c r="E31" s="19"/>
      <c r="F31" s="20"/>
      <c r="G31" s="20"/>
      <c r="H31" s="19"/>
      <c r="I31" s="20">
        <v>22240.371933984716</v>
      </c>
    </row>
    <row r="32" spans="1:21" ht="15" customHeight="1" x14ac:dyDescent="0.3">
      <c r="A32" s="1"/>
      <c r="B32" s="21" t="s">
        <v>21</v>
      </c>
      <c r="C32" s="22"/>
      <c r="D32" s="11">
        <v>21586.595000000001</v>
      </c>
      <c r="E32" s="22"/>
      <c r="F32" s="11"/>
      <c r="G32" s="11"/>
      <c r="H32" s="22"/>
      <c r="I32" s="11">
        <v>21542.641633197996</v>
      </c>
    </row>
    <row r="33" spans="1:21" s="1" customFormat="1" ht="15" customHeight="1" x14ac:dyDescent="0.3">
      <c r="B33" s="23" t="s">
        <v>22</v>
      </c>
      <c r="C33" s="22"/>
      <c r="D33" s="11">
        <v>11828.956</v>
      </c>
      <c r="E33" s="22"/>
      <c r="F33" s="11"/>
      <c r="G33" s="11"/>
      <c r="H33" s="22"/>
      <c r="I33" s="11"/>
      <c r="J33"/>
      <c r="K33"/>
      <c r="L33"/>
      <c r="M33"/>
      <c r="N33"/>
      <c r="O33"/>
      <c r="P33"/>
      <c r="Q33"/>
      <c r="R33"/>
      <c r="S33"/>
      <c r="T33"/>
      <c r="U33"/>
    </row>
    <row r="34" spans="1:21" s="1" customFormat="1" ht="15" customHeight="1" x14ac:dyDescent="0.3">
      <c r="B34" s="23" t="s">
        <v>145</v>
      </c>
      <c r="C34" s="22"/>
      <c r="D34" s="11">
        <v>9757.6389999999992</v>
      </c>
      <c r="E34" s="22"/>
      <c r="F34" s="11"/>
      <c r="G34" s="11"/>
      <c r="H34" s="22"/>
      <c r="I34" s="11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 x14ac:dyDescent="0.3">
      <c r="A35" s="1"/>
      <c r="B35" s="21" t="s">
        <v>23</v>
      </c>
      <c r="C35" s="22"/>
      <c r="D35" s="11">
        <v>380.38299999999998</v>
      </c>
      <c r="E35" s="22"/>
      <c r="F35" s="11"/>
      <c r="G35" s="11"/>
      <c r="H35" s="22"/>
      <c r="I35" s="11">
        <v>697.73030078672014</v>
      </c>
    </row>
    <row r="36" spans="1:21" ht="15" customHeight="1" x14ac:dyDescent="0.3">
      <c r="A36" s="1"/>
      <c r="B36" s="18" t="s">
        <v>24</v>
      </c>
      <c r="C36" s="19"/>
      <c r="D36" s="20">
        <v>5225.6539999999995</v>
      </c>
      <c r="E36" s="19"/>
      <c r="F36" s="20"/>
      <c r="G36" s="20"/>
      <c r="H36" s="19"/>
      <c r="I36" s="20">
        <v>5104.8255785712117</v>
      </c>
    </row>
    <row r="37" spans="1:21" ht="15" customHeight="1" x14ac:dyDescent="0.3">
      <c r="A37" s="1"/>
      <c r="B37" s="21" t="s">
        <v>25</v>
      </c>
      <c r="C37" s="22"/>
      <c r="D37" s="11">
        <v>3946.24</v>
      </c>
      <c r="E37" s="22"/>
      <c r="F37" s="11"/>
      <c r="G37" s="11"/>
      <c r="H37" s="22"/>
      <c r="I37" s="11">
        <v>4043.725685465392</v>
      </c>
    </row>
    <row r="38" spans="1:21" ht="15" customHeight="1" x14ac:dyDescent="0.3">
      <c r="A38" s="1"/>
      <c r="B38" s="23" t="s">
        <v>26</v>
      </c>
      <c r="C38" s="22"/>
      <c r="D38" s="11">
        <v>3508.3409999999999</v>
      </c>
      <c r="E38" s="22"/>
      <c r="F38" s="11"/>
      <c r="G38" s="11"/>
      <c r="H38" s="22"/>
      <c r="I38" s="11">
        <v>3495.2286598160158</v>
      </c>
    </row>
    <row r="39" spans="1:21" ht="15" customHeight="1" x14ac:dyDescent="0.3">
      <c r="A39" s="1"/>
      <c r="B39" s="23" t="s">
        <v>27</v>
      </c>
      <c r="C39" s="22"/>
      <c r="D39" s="11">
        <v>437.899</v>
      </c>
      <c r="E39" s="22"/>
      <c r="F39" s="11"/>
      <c r="G39" s="11"/>
      <c r="H39" s="22"/>
      <c r="I39" s="11">
        <v>548.49702564937616</v>
      </c>
    </row>
    <row r="40" spans="1:21" ht="15" customHeight="1" x14ac:dyDescent="0.3">
      <c r="A40" s="1"/>
      <c r="B40" s="21" t="s">
        <v>28</v>
      </c>
      <c r="C40" s="22"/>
      <c r="D40" s="11">
        <v>1279.414</v>
      </c>
      <c r="E40" s="22"/>
      <c r="F40" s="11"/>
      <c r="G40" s="11"/>
      <c r="H40" s="22"/>
      <c r="I40" s="11">
        <v>1061.0998931058202</v>
      </c>
    </row>
    <row r="41" spans="1:21" ht="15" customHeight="1" x14ac:dyDescent="0.3">
      <c r="A41" s="1"/>
      <c r="B41" s="23" t="s">
        <v>29</v>
      </c>
      <c r="C41" s="22"/>
      <c r="D41" s="11">
        <v>535.505</v>
      </c>
      <c r="E41" s="22"/>
      <c r="F41" s="11"/>
      <c r="G41" s="11"/>
      <c r="H41" s="22"/>
      <c r="I41" s="11">
        <v>460.95455415926284</v>
      </c>
    </row>
    <row r="42" spans="1:21" ht="15" customHeight="1" x14ac:dyDescent="0.3">
      <c r="A42" s="1"/>
      <c r="B42" s="23" t="s">
        <v>30</v>
      </c>
      <c r="C42" s="22"/>
      <c r="D42" s="11">
        <v>622.03399999999999</v>
      </c>
      <c r="E42" s="22"/>
      <c r="F42" s="11"/>
      <c r="G42" s="11"/>
      <c r="H42" s="22"/>
      <c r="I42" s="11">
        <v>640.63937794655749</v>
      </c>
    </row>
    <row r="43" spans="1:21" ht="15" customHeight="1" x14ac:dyDescent="0.3">
      <c r="A43" s="1"/>
      <c r="B43" s="18" t="s">
        <v>31</v>
      </c>
      <c r="C43" s="19"/>
      <c r="D43" s="20">
        <v>3430.5329999999999</v>
      </c>
      <c r="E43" s="19"/>
      <c r="F43" s="20"/>
      <c r="G43" s="20"/>
      <c r="H43" s="19"/>
      <c r="I43" s="20">
        <v>4128.0811332226285</v>
      </c>
    </row>
    <row r="44" spans="1:21" ht="15" customHeight="1" x14ac:dyDescent="0.3">
      <c r="A44" s="1"/>
      <c r="B44" s="23" t="s">
        <v>35</v>
      </c>
      <c r="C44" s="22"/>
      <c r="D44" s="11">
        <v>2379.2849999999999</v>
      </c>
      <c r="E44" s="22"/>
      <c r="F44" s="11"/>
      <c r="G44" s="11"/>
      <c r="H44" s="22"/>
      <c r="I44" s="11">
        <v>3103.256464864603</v>
      </c>
    </row>
    <row r="45" spans="1:21" ht="15" customHeight="1" x14ac:dyDescent="0.3">
      <c r="A45" s="1"/>
      <c r="B45" s="21" t="s">
        <v>32</v>
      </c>
      <c r="C45" s="22"/>
      <c r="D45" s="11">
        <v>0</v>
      </c>
      <c r="E45" s="22"/>
      <c r="F45" s="11"/>
      <c r="G45" s="11"/>
      <c r="H45" s="22"/>
      <c r="I45" s="11"/>
    </row>
    <row r="46" spans="1:21" ht="15" customHeight="1" x14ac:dyDescent="0.3">
      <c r="A46" s="1"/>
      <c r="B46" s="21" t="s">
        <v>33</v>
      </c>
      <c r="C46" s="22"/>
      <c r="D46" s="11">
        <v>2997.645</v>
      </c>
      <c r="E46" s="22"/>
      <c r="F46" s="11"/>
      <c r="G46" s="11"/>
      <c r="H46" s="22"/>
      <c r="I46" s="11">
        <v>1581.1568376158007</v>
      </c>
    </row>
    <row r="47" spans="1:21" ht="15" customHeight="1" x14ac:dyDescent="0.3">
      <c r="A47" s="1"/>
      <c r="B47" s="21" t="s">
        <v>34</v>
      </c>
      <c r="C47" s="22"/>
      <c r="D47" s="11">
        <v>432.88799999999998</v>
      </c>
      <c r="E47" s="22"/>
      <c r="F47" s="11"/>
      <c r="G47" s="11"/>
      <c r="H47" s="22"/>
      <c r="I47" s="11">
        <v>2546.9242956068279</v>
      </c>
    </row>
    <row r="48" spans="1:21" s="27" customFormat="1" ht="15" customHeight="1" x14ac:dyDescent="0.3">
      <c r="B48" s="28" t="s">
        <v>80</v>
      </c>
      <c r="C48" s="29"/>
      <c r="D48" s="30">
        <f>D51+D54+D55+D58+D64+D67+D84+D88</f>
        <v>66510.510999999999</v>
      </c>
      <c r="E48" s="22"/>
      <c r="F48" s="30">
        <f t="shared" ref="F48:G48" si="5">F51+F54+F55+F58+F64+F67+F84+F88</f>
        <v>0</v>
      </c>
      <c r="G48" s="30">
        <f t="shared" si="5"/>
        <v>0</v>
      </c>
      <c r="H48" s="29"/>
      <c r="I48" s="30">
        <f t="shared" ref="I48" si="6">I51+I54+I55+I58+I64+I67+I84+I88</f>
        <v>66678.524195040198</v>
      </c>
      <c r="J48"/>
      <c r="K48"/>
      <c r="L48"/>
      <c r="M48"/>
      <c r="N48"/>
      <c r="O48"/>
      <c r="P48"/>
      <c r="Q48"/>
      <c r="R48"/>
      <c r="S48"/>
      <c r="T48"/>
      <c r="U48"/>
    </row>
    <row r="49" spans="1:21" s="27" customFormat="1" ht="15" customHeight="1" x14ac:dyDescent="0.3">
      <c r="B49" s="28" t="s">
        <v>7</v>
      </c>
      <c r="C49" s="29"/>
      <c r="D49" s="31">
        <f>D48/D$96*100</f>
        <v>47.541005249441618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" si="7">I48/I$96*100</f>
        <v>48.309844587350852</v>
      </c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 x14ac:dyDescent="0.3">
      <c r="A50" s="1"/>
      <c r="B50" s="18" t="s">
        <v>36</v>
      </c>
      <c r="C50" s="19"/>
      <c r="D50" s="20">
        <v>59496.889000000003</v>
      </c>
      <c r="E50" s="19"/>
      <c r="F50" s="20"/>
      <c r="G50" s="20"/>
      <c r="H50" s="19"/>
      <c r="I50" s="20">
        <v>58173.428795727654</v>
      </c>
    </row>
    <row r="51" spans="1:21" ht="15" customHeight="1" x14ac:dyDescent="0.3">
      <c r="A51" s="1"/>
      <c r="B51" s="21" t="s">
        <v>37</v>
      </c>
      <c r="C51" s="22"/>
      <c r="D51" s="11">
        <v>15131.905999999999</v>
      </c>
      <c r="E51" s="22"/>
      <c r="F51" s="11"/>
      <c r="G51" s="11"/>
      <c r="H51" s="22"/>
      <c r="I51" s="11">
        <v>15557.000752617201</v>
      </c>
    </row>
    <row r="52" spans="1:21" ht="15" customHeight="1" x14ac:dyDescent="0.3">
      <c r="A52" s="1"/>
      <c r="B52" s="23" t="s">
        <v>38</v>
      </c>
      <c r="C52" s="22"/>
      <c r="D52" s="11">
        <v>10873.553</v>
      </c>
      <c r="E52" s="22"/>
      <c r="F52" s="11"/>
      <c r="G52" s="11"/>
      <c r="H52" s="22"/>
      <c r="I52" s="11">
        <v>10986.06524470902</v>
      </c>
    </row>
    <row r="53" spans="1:21" ht="15" customHeight="1" x14ac:dyDescent="0.3">
      <c r="A53" s="1"/>
      <c r="B53" s="23" t="s">
        <v>39</v>
      </c>
      <c r="C53" s="22"/>
      <c r="D53" s="11">
        <v>4258.3530000000001</v>
      </c>
      <c r="E53" s="22"/>
      <c r="F53" s="11"/>
      <c r="G53" s="11"/>
      <c r="H53" s="22"/>
      <c r="I53" s="11">
        <v>4570.9355079081806</v>
      </c>
    </row>
    <row r="54" spans="1:21" ht="15" customHeight="1" x14ac:dyDescent="0.3">
      <c r="A54" s="1"/>
      <c r="B54" s="21" t="s">
        <v>40</v>
      </c>
      <c r="C54" s="22"/>
      <c r="D54" s="11">
        <v>8298.6640000000007</v>
      </c>
      <c r="E54" s="22"/>
      <c r="F54" s="11"/>
      <c r="G54" s="11"/>
      <c r="H54" s="22"/>
      <c r="I54" s="11">
        <v>7919.2643601864138</v>
      </c>
    </row>
    <row r="55" spans="1:21" ht="15" customHeight="1" x14ac:dyDescent="0.3">
      <c r="A55" s="1"/>
      <c r="B55" s="21" t="s">
        <v>74</v>
      </c>
      <c r="C55" s="22"/>
      <c r="D55" s="11">
        <v>161.471</v>
      </c>
      <c r="E55" s="22"/>
      <c r="F55" s="11"/>
      <c r="G55" s="11"/>
      <c r="H55" s="22"/>
      <c r="I55" s="11">
        <v>146.12263458886628</v>
      </c>
    </row>
    <row r="56" spans="1:21" ht="15" customHeight="1" x14ac:dyDescent="0.3">
      <c r="A56" s="1"/>
      <c r="B56" s="23" t="s">
        <v>75</v>
      </c>
      <c r="C56" s="22"/>
      <c r="D56" s="11">
        <v>161.471</v>
      </c>
      <c r="E56" s="22"/>
      <c r="F56" s="11"/>
      <c r="G56" s="11"/>
      <c r="H56" s="22"/>
      <c r="I56" s="11">
        <v>118.49765661221048</v>
      </c>
    </row>
    <row r="57" spans="1:21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27.624977976655813</v>
      </c>
    </row>
    <row r="58" spans="1:21" ht="15" customHeight="1" x14ac:dyDescent="0.3">
      <c r="A58" s="1"/>
      <c r="B58" s="21" t="s">
        <v>41</v>
      </c>
      <c r="C58" s="22"/>
      <c r="D58" s="11">
        <v>1479.85</v>
      </c>
      <c r="E58" s="22"/>
      <c r="F58" s="11"/>
      <c r="G58" s="11"/>
      <c r="H58" s="22"/>
      <c r="I58" s="11">
        <v>1713.8661608556499</v>
      </c>
    </row>
    <row r="59" spans="1:21" s="1" customFormat="1" ht="15" customHeight="1" x14ac:dyDescent="0.3">
      <c r="B59" s="23" t="s">
        <v>42</v>
      </c>
      <c r="C59" s="22"/>
      <c r="D59" s="11">
        <v>198.77099999999999</v>
      </c>
      <c r="E59" s="22"/>
      <c r="F59" s="11"/>
      <c r="G59" s="11"/>
      <c r="H59" s="22"/>
      <c r="I59" s="11"/>
      <c r="J59"/>
      <c r="K59"/>
      <c r="L59"/>
      <c r="M59"/>
      <c r="N59"/>
      <c r="O59"/>
      <c r="P59"/>
      <c r="Q59"/>
      <c r="R59"/>
      <c r="S59"/>
      <c r="T59"/>
      <c r="U59"/>
    </row>
    <row r="60" spans="1:21" s="1" customFormat="1" ht="15" customHeight="1" x14ac:dyDescent="0.3">
      <c r="B60" s="23" t="s">
        <v>43</v>
      </c>
      <c r="C60" s="22"/>
      <c r="D60" s="11">
        <v>380.80900000000003</v>
      </c>
      <c r="E60" s="22"/>
      <c r="F60" s="11"/>
      <c r="G60" s="11"/>
      <c r="H60" s="22"/>
      <c r="I60" s="11"/>
      <c r="J60"/>
      <c r="K60"/>
      <c r="L60"/>
      <c r="M60"/>
      <c r="N60"/>
      <c r="O60"/>
      <c r="P60"/>
      <c r="Q60"/>
      <c r="R60"/>
      <c r="S60"/>
      <c r="T60"/>
      <c r="U60"/>
    </row>
    <row r="61" spans="1:21" s="1" customFormat="1" ht="15" customHeight="1" x14ac:dyDescent="0.3">
      <c r="B61" s="24" t="s">
        <v>44</v>
      </c>
      <c r="C61" s="22"/>
      <c r="D61" s="11">
        <v>17.908999999999999</v>
      </c>
      <c r="E61" s="22"/>
      <c r="F61" s="11"/>
      <c r="G61" s="11"/>
      <c r="H61" s="22"/>
      <c r="I61" s="11"/>
      <c r="J61"/>
      <c r="K61"/>
      <c r="L61"/>
      <c r="M61"/>
      <c r="N61"/>
      <c r="O61"/>
      <c r="P61"/>
      <c r="Q61"/>
      <c r="R61"/>
      <c r="S61"/>
      <c r="T61"/>
      <c r="U61"/>
    </row>
    <row r="62" spans="1:21" s="1" customFormat="1" ht="15" customHeight="1" x14ac:dyDescent="0.3">
      <c r="B62" s="24" t="s">
        <v>45</v>
      </c>
      <c r="C62" s="22"/>
      <c r="D62" s="11">
        <v>356.9</v>
      </c>
      <c r="E62" s="22"/>
      <c r="F62" s="11"/>
      <c r="G62" s="11"/>
      <c r="H62" s="22"/>
      <c r="I62" s="11"/>
      <c r="J62"/>
      <c r="K62"/>
      <c r="L62"/>
      <c r="M62"/>
      <c r="N62"/>
      <c r="O62"/>
      <c r="P62"/>
      <c r="Q62"/>
      <c r="R62"/>
      <c r="S62"/>
      <c r="T62"/>
      <c r="U62"/>
    </row>
    <row r="63" spans="1:21" s="1" customFormat="1" ht="15" customHeight="1" x14ac:dyDescent="0.3">
      <c r="B63" s="23" t="s">
        <v>46</v>
      </c>
      <c r="C63" s="22"/>
      <c r="D63" s="11">
        <v>900.27</v>
      </c>
      <c r="E63" s="22"/>
      <c r="F63" s="11"/>
      <c r="G63" s="11"/>
      <c r="H63" s="22"/>
      <c r="I63" s="11"/>
      <c r="J63"/>
      <c r="K63"/>
      <c r="L63"/>
      <c r="M63"/>
      <c r="N63"/>
      <c r="O63"/>
      <c r="P63"/>
      <c r="Q63"/>
      <c r="R63"/>
      <c r="S63"/>
      <c r="T63"/>
      <c r="U63"/>
    </row>
    <row r="64" spans="1:21" ht="15" customHeight="1" x14ac:dyDescent="0.3">
      <c r="A64" s="1"/>
      <c r="B64" s="21" t="s">
        <v>47</v>
      </c>
      <c r="C64" s="22"/>
      <c r="D64" s="11">
        <v>2158.9699999999998</v>
      </c>
      <c r="E64" s="22"/>
      <c r="F64" s="11"/>
      <c r="G64" s="11"/>
      <c r="H64" s="22"/>
      <c r="I64" s="11">
        <v>2085.2364889254486</v>
      </c>
    </row>
    <row r="65" spans="1:9" ht="15" customHeight="1" x14ac:dyDescent="0.3">
      <c r="A65" s="1"/>
      <c r="B65" s="23" t="s">
        <v>48</v>
      </c>
      <c r="C65" s="22"/>
      <c r="D65" s="11">
        <v>2158.9699999999998</v>
      </c>
      <c r="E65" s="22"/>
      <c r="F65" s="11"/>
      <c r="G65" s="11"/>
      <c r="H65" s="22"/>
      <c r="I65" s="11">
        <v>2085.2364889254486</v>
      </c>
    </row>
    <row r="66" spans="1:9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</row>
    <row r="67" spans="1:9" ht="15" customHeight="1" x14ac:dyDescent="0.3">
      <c r="A67" s="1"/>
      <c r="B67" s="21" t="s">
        <v>50</v>
      </c>
      <c r="C67" s="22"/>
      <c r="D67" s="11">
        <v>28133.666000000001</v>
      </c>
      <c r="E67" s="22"/>
      <c r="F67" s="11"/>
      <c r="G67" s="11"/>
      <c r="H67" s="22"/>
      <c r="I67" s="11">
        <v>28054.570165087247</v>
      </c>
    </row>
    <row r="68" spans="1:9" ht="15" customHeight="1" x14ac:dyDescent="0.3">
      <c r="A68" s="1"/>
      <c r="B68" s="23" t="s">
        <v>51</v>
      </c>
      <c r="C68" s="22"/>
      <c r="D68" s="11">
        <v>22551.127</v>
      </c>
      <c r="E68" s="22"/>
      <c r="F68" s="11"/>
      <c r="G68" s="11"/>
      <c r="H68" s="22"/>
      <c r="I68" s="11">
        <v>22638.80624853347</v>
      </c>
    </row>
    <row r="69" spans="1:9" ht="15" customHeight="1" x14ac:dyDescent="0.3">
      <c r="A69" s="1"/>
      <c r="B69" s="24" t="s">
        <v>52</v>
      </c>
      <c r="C69" s="22"/>
      <c r="D69" s="11">
        <v>67.984999999999999</v>
      </c>
      <c r="E69" s="22"/>
      <c r="F69" s="11"/>
      <c r="G69" s="11"/>
      <c r="H69" s="22"/>
      <c r="I69" s="11">
        <v>140.01623018550299</v>
      </c>
    </row>
    <row r="70" spans="1:9" ht="15" customHeight="1" x14ac:dyDescent="0.3">
      <c r="A70" s="1"/>
      <c r="B70" s="24" t="s">
        <v>53</v>
      </c>
      <c r="C70" s="22"/>
      <c r="D70" s="11">
        <v>1195.019</v>
      </c>
      <c r="E70" s="22"/>
      <c r="F70" s="11"/>
      <c r="G70" s="11"/>
      <c r="H70" s="22"/>
      <c r="I70" s="11">
        <v>1136.0027537720173</v>
      </c>
    </row>
    <row r="71" spans="1:9" ht="15" customHeight="1" x14ac:dyDescent="0.3">
      <c r="A71" s="1"/>
      <c r="B71" s="24" t="s">
        <v>54</v>
      </c>
      <c r="C71" s="22"/>
      <c r="D71" s="11">
        <v>13547.468999999999</v>
      </c>
      <c r="E71" s="22"/>
      <c r="F71" s="11"/>
      <c r="G71" s="11"/>
      <c r="H71" s="22"/>
      <c r="I71" s="11">
        <v>13332.597450981433</v>
      </c>
    </row>
    <row r="72" spans="1:9" ht="15" customHeight="1" x14ac:dyDescent="0.3">
      <c r="A72" s="1"/>
      <c r="B72" s="24" t="s">
        <v>55</v>
      </c>
      <c r="C72" s="22"/>
      <c r="D72" s="11">
        <v>303.24400000000003</v>
      </c>
      <c r="E72" s="22"/>
      <c r="F72" s="11"/>
      <c r="G72" s="11"/>
      <c r="H72" s="22"/>
      <c r="I72" s="11">
        <v>313</v>
      </c>
    </row>
    <row r="73" spans="1:9" ht="15" customHeight="1" x14ac:dyDescent="0.3">
      <c r="A73" s="1"/>
      <c r="B73" s="24" t="s">
        <v>56</v>
      </c>
      <c r="C73" s="22"/>
      <c r="D73" s="11">
        <v>2964.2460000000001</v>
      </c>
      <c r="E73" s="22"/>
      <c r="F73" s="11"/>
      <c r="G73" s="11"/>
      <c r="H73" s="22"/>
      <c r="I73" s="11">
        <v>2807.4327213634833</v>
      </c>
    </row>
    <row r="74" spans="1:9" ht="15" customHeight="1" x14ac:dyDescent="0.3">
      <c r="A74" s="1"/>
      <c r="B74" s="32" t="s">
        <v>57</v>
      </c>
      <c r="C74" s="22"/>
      <c r="D74" s="11">
        <v>830</v>
      </c>
      <c r="E74" s="22"/>
      <c r="F74" s="11"/>
      <c r="G74" s="11"/>
      <c r="H74" s="22"/>
      <c r="I74" s="11">
        <v>812.23082999999997</v>
      </c>
    </row>
    <row r="75" spans="1:9" ht="15" customHeight="1" x14ac:dyDescent="0.3">
      <c r="A75" s="1"/>
      <c r="B75" s="32" t="s">
        <v>58</v>
      </c>
      <c r="C75" s="22"/>
      <c r="D75" s="11">
        <v>40.012999999999998</v>
      </c>
      <c r="E75" s="22"/>
      <c r="F75" s="11"/>
      <c r="G75" s="11"/>
      <c r="H75" s="22"/>
      <c r="I75" s="11">
        <v>36.048000000000002</v>
      </c>
    </row>
    <row r="76" spans="1:9" ht="15" customHeight="1" x14ac:dyDescent="0.3">
      <c r="A76" s="1"/>
      <c r="B76" s="32" t="s">
        <v>59</v>
      </c>
      <c r="C76" s="22"/>
      <c r="D76" s="11">
        <v>749.60299999999995</v>
      </c>
      <c r="E76" s="22"/>
      <c r="F76" s="11"/>
      <c r="G76" s="11"/>
      <c r="H76" s="22"/>
      <c r="I76" s="11">
        <v>682.86599999999999</v>
      </c>
    </row>
    <row r="77" spans="1:9" ht="15" customHeight="1" x14ac:dyDescent="0.3">
      <c r="A77" s="1"/>
      <c r="B77" s="32" t="s">
        <v>60</v>
      </c>
      <c r="C77" s="22"/>
      <c r="D77" s="11">
        <v>141.62200000000001</v>
      </c>
      <c r="E77" s="22"/>
      <c r="F77" s="11"/>
      <c r="G77" s="11"/>
      <c r="H77" s="22"/>
      <c r="I77" s="11">
        <v>149.33199999999999</v>
      </c>
    </row>
    <row r="78" spans="1:9" ht="15" customHeight="1" x14ac:dyDescent="0.3">
      <c r="A78" s="1"/>
      <c r="B78" s="32" t="s">
        <v>61</v>
      </c>
      <c r="C78" s="22"/>
      <c r="D78" s="11">
        <v>894.32399999999996</v>
      </c>
      <c r="E78" s="22"/>
      <c r="F78" s="11"/>
      <c r="G78" s="11"/>
      <c r="H78" s="22"/>
      <c r="I78" s="11">
        <v>862.3872602263383</v>
      </c>
    </row>
    <row r="79" spans="1:9" ht="15" customHeight="1" x14ac:dyDescent="0.3">
      <c r="A79" s="1"/>
      <c r="B79" s="32" t="s">
        <v>62</v>
      </c>
      <c r="C79" s="22"/>
      <c r="D79" s="11">
        <v>308.68400000000003</v>
      </c>
      <c r="E79" s="22"/>
      <c r="F79" s="11"/>
      <c r="G79" s="11"/>
      <c r="H79" s="22"/>
      <c r="I79" s="11">
        <v>264.56863113714508</v>
      </c>
    </row>
    <row r="80" spans="1:9" ht="15" customHeight="1" x14ac:dyDescent="0.3">
      <c r="A80" s="1"/>
      <c r="B80" s="24" t="s">
        <v>63</v>
      </c>
      <c r="C80" s="22"/>
      <c r="D80" s="11">
        <v>3007.4540000000002</v>
      </c>
      <c r="E80" s="22"/>
      <c r="F80" s="11"/>
      <c r="G80" s="11"/>
      <c r="H80" s="22"/>
      <c r="I80" s="11">
        <v>2839.1047229999999</v>
      </c>
    </row>
    <row r="81" spans="1:9" ht="15" customHeight="1" x14ac:dyDescent="0.3">
      <c r="A81" s="1"/>
      <c r="B81" s="32" t="s">
        <v>64</v>
      </c>
      <c r="C81" s="22"/>
      <c r="D81" s="11">
        <v>544.98900000000003</v>
      </c>
      <c r="E81" s="22"/>
      <c r="F81" s="11"/>
      <c r="G81" s="11"/>
      <c r="H81" s="22"/>
      <c r="I81" s="11">
        <v>516.29199999999992</v>
      </c>
    </row>
    <row r="82" spans="1:9" ht="15" customHeight="1" x14ac:dyDescent="0.3">
      <c r="A82" s="1"/>
      <c r="B82" s="32" t="s">
        <v>65</v>
      </c>
      <c r="C82" s="22"/>
      <c r="D82" s="11">
        <v>2316.6</v>
      </c>
      <c r="E82" s="22"/>
      <c r="F82" s="11"/>
      <c r="G82" s="11"/>
      <c r="H82" s="22"/>
      <c r="I82" s="11">
        <v>2317.0050000000001</v>
      </c>
    </row>
    <row r="83" spans="1:9" ht="15" customHeight="1" x14ac:dyDescent="0.3">
      <c r="A83" s="1"/>
      <c r="B83" s="23" t="s">
        <v>66</v>
      </c>
      <c r="C83" s="22"/>
      <c r="D83" s="11">
        <v>5582.5389999999998</v>
      </c>
      <c r="E83" s="22"/>
      <c r="F83" s="11"/>
      <c r="G83" s="11"/>
      <c r="H83" s="22"/>
      <c r="I83" s="11">
        <v>5415.7639165537767</v>
      </c>
    </row>
    <row r="84" spans="1:9" ht="15" customHeight="1" x14ac:dyDescent="0.3">
      <c r="A84" s="1"/>
      <c r="B84" s="21" t="s">
        <v>33</v>
      </c>
      <c r="C84" s="22"/>
      <c r="D84" s="11">
        <v>4132.3620000000001</v>
      </c>
      <c r="E84" s="22"/>
      <c r="F84" s="11"/>
      <c r="G84" s="11"/>
      <c r="H84" s="22"/>
      <c r="I84" s="11">
        <v>2697.368233466827</v>
      </c>
    </row>
    <row r="85" spans="1:9" ht="15" customHeight="1" x14ac:dyDescent="0.3">
      <c r="A85" s="1"/>
      <c r="B85" s="23" t="s">
        <v>67</v>
      </c>
      <c r="C85" s="22"/>
      <c r="D85" s="11">
        <v>980.96299999999997</v>
      </c>
      <c r="E85" s="22"/>
      <c r="F85" s="11"/>
      <c r="G85" s="11"/>
      <c r="H85" s="22"/>
      <c r="I85" s="11">
        <v>979.10747300000003</v>
      </c>
    </row>
    <row r="86" spans="1:9" ht="15" customHeight="1" x14ac:dyDescent="0.3">
      <c r="A86" s="1"/>
      <c r="B86" s="23" t="s">
        <v>138</v>
      </c>
      <c r="C86" s="22"/>
      <c r="D86" s="11">
        <v>979.53899999999999</v>
      </c>
      <c r="E86" s="22"/>
      <c r="F86" s="11"/>
      <c r="G86" s="11"/>
      <c r="H86" s="22"/>
      <c r="I86" s="11">
        <v>906.18117165295348</v>
      </c>
    </row>
    <row r="87" spans="1:9" ht="15" customHeight="1" x14ac:dyDescent="0.3">
      <c r="A87" s="1"/>
      <c r="B87" s="23" t="s">
        <v>68</v>
      </c>
      <c r="C87" s="22"/>
      <c r="D87" s="11">
        <v>111.60299999999999</v>
      </c>
      <c r="E87" s="22"/>
      <c r="F87" s="11"/>
      <c r="G87" s="11"/>
      <c r="H87" s="22"/>
      <c r="I87" s="11">
        <v>110</v>
      </c>
    </row>
    <row r="88" spans="1:9" ht="15" customHeight="1" x14ac:dyDescent="0.3">
      <c r="A88" s="1"/>
      <c r="B88" s="18" t="s">
        <v>69</v>
      </c>
      <c r="C88" s="19"/>
      <c r="D88" s="20">
        <v>7013.6220000000003</v>
      </c>
      <c r="E88" s="19"/>
      <c r="F88" s="20"/>
      <c r="G88" s="20"/>
      <c r="H88" s="19"/>
      <c r="I88" s="20">
        <v>8505.0953993125513</v>
      </c>
    </row>
    <row r="89" spans="1:9" ht="15" customHeight="1" x14ac:dyDescent="0.3">
      <c r="A89" s="1"/>
      <c r="B89" s="21" t="s">
        <v>70</v>
      </c>
      <c r="C89" s="22"/>
      <c r="D89" s="11">
        <v>6028.5390000000007</v>
      </c>
      <c r="E89" s="22"/>
      <c r="F89" s="11"/>
      <c r="G89" s="11"/>
      <c r="H89" s="22"/>
      <c r="I89" s="11">
        <v>7449.9642870235184</v>
      </c>
    </row>
    <row r="90" spans="1:9" ht="15" customHeight="1" x14ac:dyDescent="0.3">
      <c r="A90" s="1"/>
      <c r="B90" s="23" t="s">
        <v>71</v>
      </c>
      <c r="C90" s="22"/>
      <c r="D90" s="11">
        <v>5922.8140000000003</v>
      </c>
      <c r="E90" s="22"/>
      <c r="F90" s="11"/>
      <c r="G90" s="11"/>
      <c r="H90" s="22"/>
      <c r="I90" s="11">
        <v>7394.3840896985466</v>
      </c>
    </row>
    <row r="91" spans="1:9" ht="15" customHeight="1" x14ac:dyDescent="0.3">
      <c r="A91" s="1"/>
      <c r="B91" s="23" t="s">
        <v>72</v>
      </c>
      <c r="C91" s="22"/>
      <c r="D91" s="11">
        <v>97.02</v>
      </c>
      <c r="E91" s="22"/>
      <c r="F91" s="11"/>
      <c r="G91" s="11"/>
      <c r="H91" s="22"/>
      <c r="I91" s="11">
        <v>71.555630358431884</v>
      </c>
    </row>
    <row r="92" spans="1:9" ht="15" customHeight="1" x14ac:dyDescent="0.3">
      <c r="A92" s="1"/>
      <c r="B92" s="23" t="s">
        <v>73</v>
      </c>
      <c r="C92" s="22"/>
      <c r="D92" s="11">
        <v>8.7050000000000001</v>
      </c>
      <c r="E92" s="22"/>
      <c r="F92" s="11"/>
      <c r="G92" s="11"/>
      <c r="H92" s="22"/>
      <c r="I92" s="11">
        <v>-15.975433033459515</v>
      </c>
    </row>
    <row r="93" spans="1:9" ht="15" customHeight="1" x14ac:dyDescent="0.3">
      <c r="A93" s="1"/>
      <c r="B93" s="21" t="s">
        <v>34</v>
      </c>
      <c r="C93" s="22"/>
      <c r="D93" s="11">
        <v>985.08299999999997</v>
      </c>
      <c r="E93" s="22"/>
      <c r="F93" s="11"/>
      <c r="G93" s="11"/>
      <c r="H93" s="22"/>
      <c r="I93" s="11">
        <v>1055.131112289032</v>
      </c>
    </row>
    <row r="94" spans="1:9" ht="15" customHeight="1" x14ac:dyDescent="0.3">
      <c r="A94" s="1"/>
      <c r="B94" s="25" t="s">
        <v>81</v>
      </c>
      <c r="C94" s="26"/>
      <c r="D94" s="26">
        <f>D9-D48</f>
        <v>-6603.34399999999</v>
      </c>
      <c r="E94" s="26"/>
      <c r="F94" s="26">
        <f>F9-F48</f>
        <v>0</v>
      </c>
      <c r="G94" s="26">
        <f>G9-G48</f>
        <v>0</v>
      </c>
      <c r="H94" s="26"/>
      <c r="I94" s="26">
        <f t="shared" ref="I94" si="8">I9-I48</f>
        <v>-6899.7609361763753</v>
      </c>
    </row>
    <row r="95" spans="1:9" ht="15" customHeight="1" x14ac:dyDescent="0.3">
      <c r="A95" s="1"/>
      <c r="B95" s="25" t="s">
        <v>7</v>
      </c>
      <c r="C95" s="26"/>
      <c r="D95" s="33">
        <f>D94/D$96*100</f>
        <v>-4.7199999977126668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" si="9">I94/I$96*100</f>
        <v>-4.9990065398200461</v>
      </c>
    </row>
    <row r="96" spans="1:9" ht="15" customHeight="1" x14ac:dyDescent="0.3">
      <c r="A96" s="1"/>
      <c r="B96" s="21" t="s">
        <v>78</v>
      </c>
      <c r="C96" s="22"/>
      <c r="D96" s="11">
        <v>139901.356</v>
      </c>
      <c r="E96" s="22"/>
      <c r="F96" s="11"/>
      <c r="G96" s="11"/>
      <c r="H96" s="22"/>
      <c r="I96" s="11">
        <v>138022.64272342305</v>
      </c>
    </row>
  </sheetData>
  <mergeCells count="1">
    <mergeCell ref="B5:B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521-F97D-4CE8-A667-B784E94913A4}">
  <sheetPr>
    <tabColor rgb="FF13B5EA"/>
  </sheetPr>
  <dimension ref="A1:B75"/>
  <sheetViews>
    <sheetView showGridLines="0" zoomScaleNormal="100" workbookViewId="0"/>
  </sheetViews>
  <sheetFormatPr defaultRowHeight="14.4" x14ac:dyDescent="0.3"/>
  <cols>
    <col min="1" max="1" width="40.6640625" customWidth="1"/>
    <col min="2" max="14" width="12.6640625" customWidth="1"/>
    <col min="16" max="24" width="12.6640625" customWidth="1"/>
    <col min="26" max="31" width="12.6640625" customWidth="1"/>
    <col min="33" max="36" width="12.6640625" customWidth="1"/>
  </cols>
  <sheetData>
    <row r="1" spans="1:2" x14ac:dyDescent="0.3">
      <c r="A1" s="43" t="s">
        <v>189</v>
      </c>
      <c r="B1" s="43"/>
    </row>
    <row r="2" spans="1:2" x14ac:dyDescent="0.3">
      <c r="A2" s="36"/>
      <c r="B2" s="37" t="s">
        <v>187</v>
      </c>
    </row>
    <row r="3" spans="1:2" x14ac:dyDescent="0.3">
      <c r="A3" s="38" t="s">
        <v>8</v>
      </c>
      <c r="B3" s="39">
        <v>-1006.4941347953354</v>
      </c>
    </row>
    <row r="4" spans="1:2" x14ac:dyDescent="0.3">
      <c r="A4" s="40" t="s">
        <v>82</v>
      </c>
      <c r="B4" s="41">
        <v>-289.70507383282802</v>
      </c>
    </row>
    <row r="5" spans="1:2" x14ac:dyDescent="0.3">
      <c r="A5" s="40" t="s">
        <v>127</v>
      </c>
      <c r="B5" s="41">
        <v>-63.488000000000284</v>
      </c>
    </row>
    <row r="6" spans="1:2" x14ac:dyDescent="0.3">
      <c r="A6" s="40" t="s">
        <v>83</v>
      </c>
      <c r="B6" s="41">
        <v>-406.54399999999987</v>
      </c>
    </row>
    <row r="7" spans="1:2" x14ac:dyDescent="0.3">
      <c r="A7" s="40" t="s">
        <v>4</v>
      </c>
      <c r="B7" s="41">
        <v>-84.305718996616633</v>
      </c>
    </row>
    <row r="8" spans="1:2" x14ac:dyDescent="0.3">
      <c r="A8" s="40" t="s">
        <v>84</v>
      </c>
      <c r="B8" s="41">
        <v>-78.540000000000873</v>
      </c>
    </row>
    <row r="9" spans="1:2" x14ac:dyDescent="0.3">
      <c r="A9" s="40" t="s">
        <v>85</v>
      </c>
      <c r="B9" s="41">
        <v>-26.891999999999825</v>
      </c>
    </row>
    <row r="10" spans="1:2" x14ac:dyDescent="0.3">
      <c r="A10" s="40" t="s">
        <v>146</v>
      </c>
      <c r="B10" s="41">
        <v>4.7700000000000031</v>
      </c>
    </row>
    <row r="11" spans="1:2" x14ac:dyDescent="0.3">
      <c r="A11" s="40" t="s">
        <v>147</v>
      </c>
      <c r="B11" s="41">
        <v>-3.1670000000000016</v>
      </c>
    </row>
    <row r="12" spans="1:2" x14ac:dyDescent="0.3">
      <c r="A12" s="40" t="s">
        <v>148</v>
      </c>
      <c r="B12" s="41">
        <v>-58.622341965882697</v>
      </c>
    </row>
    <row r="13" spans="1:2" x14ac:dyDescent="0.3">
      <c r="A13" s="38" t="s">
        <v>86</v>
      </c>
      <c r="B13" s="39">
        <v>218.53040188397927</v>
      </c>
    </row>
    <row r="14" spans="1:2" x14ac:dyDescent="0.3">
      <c r="A14" s="40" t="s">
        <v>87</v>
      </c>
      <c r="B14" s="41">
        <v>-5.2988898107786895</v>
      </c>
    </row>
    <row r="15" spans="1:2" x14ac:dyDescent="0.3">
      <c r="A15" s="40" t="s">
        <v>88</v>
      </c>
      <c r="B15" s="41">
        <v>61.139764330091111</v>
      </c>
    </row>
    <row r="16" spans="1:2" x14ac:dyDescent="0.3">
      <c r="A16" s="40" t="s">
        <v>89</v>
      </c>
      <c r="B16" s="41">
        <v>-1.9940235005660156</v>
      </c>
    </row>
    <row r="17" spans="1:2" x14ac:dyDescent="0.3">
      <c r="A17" s="40" t="s">
        <v>90</v>
      </c>
      <c r="B17" s="41">
        <v>9.3062925711231106</v>
      </c>
    </row>
    <row r="18" spans="1:2" x14ac:dyDescent="0.3">
      <c r="A18" s="40" t="s">
        <v>91</v>
      </c>
      <c r="B18" s="41">
        <v>245.06723738942037</v>
      </c>
    </row>
    <row r="19" spans="1:2" x14ac:dyDescent="0.3">
      <c r="A19" s="40" t="s">
        <v>92</v>
      </c>
      <c r="B19" s="41">
        <v>-0.48300000000000409</v>
      </c>
    </row>
    <row r="20" spans="1:2" x14ac:dyDescent="0.3">
      <c r="A20" s="40" t="s">
        <v>93</v>
      </c>
      <c r="B20" s="41">
        <v>-4.0090160000000026</v>
      </c>
    </row>
    <row r="21" spans="1:2" x14ac:dyDescent="0.3">
      <c r="A21" s="40" t="s">
        <v>155</v>
      </c>
      <c r="B21" s="41">
        <v>-76.670942286625802</v>
      </c>
    </row>
    <row r="22" spans="1:2" x14ac:dyDescent="0.3">
      <c r="A22" s="40" t="s">
        <v>156</v>
      </c>
      <c r="B22" s="41">
        <v>-16.50976980868495</v>
      </c>
    </row>
    <row r="23" spans="1:2" x14ac:dyDescent="0.3">
      <c r="A23" s="40" t="s">
        <v>157</v>
      </c>
      <c r="B23" s="41">
        <v>7.9827489999999557</v>
      </c>
    </row>
    <row r="24" spans="1:2" x14ac:dyDescent="0.3">
      <c r="A24" s="38" t="s">
        <v>94</v>
      </c>
      <c r="B24" s="39">
        <v>381.18138745513716</v>
      </c>
    </row>
    <row r="25" spans="1:2" x14ac:dyDescent="0.3">
      <c r="A25" s="40" t="s">
        <v>95</v>
      </c>
      <c r="B25" s="41">
        <v>224.3681088186222</v>
      </c>
    </row>
    <row r="26" spans="1:2" x14ac:dyDescent="0.3">
      <c r="A26" s="40" t="s">
        <v>96</v>
      </c>
      <c r="B26" s="41">
        <v>156.81327863651723</v>
      </c>
    </row>
    <row r="27" spans="1:2" x14ac:dyDescent="0.3">
      <c r="A27" s="38" t="s">
        <v>97</v>
      </c>
      <c r="B27" s="39">
        <v>-69.71409440479033</v>
      </c>
    </row>
    <row r="28" spans="1:2" x14ac:dyDescent="0.3">
      <c r="A28" s="40" t="s">
        <v>98</v>
      </c>
      <c r="B28" s="41">
        <v>1.8555269999999382</v>
      </c>
    </row>
    <row r="29" spans="1:2" x14ac:dyDescent="0.3">
      <c r="A29" s="40" t="s">
        <v>99</v>
      </c>
      <c r="B29" s="41">
        <v>-205.61814348523637</v>
      </c>
    </row>
    <row r="30" spans="1:2" x14ac:dyDescent="0.3">
      <c r="A30" s="40" t="s">
        <v>100</v>
      </c>
      <c r="B30" s="41">
        <v>257.60000000000002</v>
      </c>
    </row>
    <row r="31" spans="1:2" x14ac:dyDescent="0.3">
      <c r="A31" s="40" t="s">
        <v>101</v>
      </c>
      <c r="B31" s="41">
        <v>-123.55147791955389</v>
      </c>
    </row>
    <row r="32" spans="1:2" x14ac:dyDescent="0.3">
      <c r="A32" s="38" t="s">
        <v>102</v>
      </c>
      <c r="B32" s="39">
        <v>931.70801002957887</v>
      </c>
    </row>
    <row r="33" spans="1:2" x14ac:dyDescent="0.3">
      <c r="A33" s="40" t="s">
        <v>103</v>
      </c>
      <c r="B33" s="41">
        <v>332.92441300000002</v>
      </c>
    </row>
    <row r="34" spans="1:2" x14ac:dyDescent="0.3">
      <c r="A34" s="40" t="s">
        <v>104</v>
      </c>
      <c r="B34" s="41">
        <v>-62.125610148771557</v>
      </c>
    </row>
    <row r="35" spans="1:2" x14ac:dyDescent="0.3">
      <c r="A35" s="40" t="s">
        <v>105</v>
      </c>
      <c r="B35" s="41">
        <v>-92.30523284896617</v>
      </c>
    </row>
    <row r="36" spans="1:2" x14ac:dyDescent="0.3">
      <c r="A36" s="40" t="s">
        <v>106</v>
      </c>
      <c r="B36" s="41">
        <v>58.542511347600339</v>
      </c>
    </row>
    <row r="37" spans="1:2" x14ac:dyDescent="0.3">
      <c r="A37" s="40" t="s">
        <v>107</v>
      </c>
      <c r="B37" s="41">
        <v>-8.6899999999986903</v>
      </c>
    </row>
    <row r="38" spans="1:2" x14ac:dyDescent="0.3">
      <c r="A38" s="40" t="s">
        <v>149</v>
      </c>
      <c r="B38" s="41">
        <v>301.36661022813951</v>
      </c>
    </row>
    <row r="39" spans="1:2" x14ac:dyDescent="0.3">
      <c r="A39" s="40" t="s">
        <v>153</v>
      </c>
      <c r="B39" s="41">
        <v>0</v>
      </c>
    </row>
    <row r="40" spans="1:2" x14ac:dyDescent="0.3">
      <c r="A40" s="40" t="s">
        <v>108</v>
      </c>
      <c r="B40" s="41">
        <v>429.97268354001494</v>
      </c>
    </row>
    <row r="41" spans="1:2" x14ac:dyDescent="0.3">
      <c r="A41" s="40" t="s">
        <v>150</v>
      </c>
      <c r="B41" s="41">
        <v>360.35660505419946</v>
      </c>
    </row>
    <row r="42" spans="1:2" x14ac:dyDescent="0.3">
      <c r="A42" s="40" t="s">
        <v>151</v>
      </c>
      <c r="B42" s="41">
        <v>-588.00856126384826</v>
      </c>
    </row>
    <row r="43" spans="1:2" x14ac:dyDescent="0.3">
      <c r="A43" s="40" t="s">
        <v>152</v>
      </c>
      <c r="B43" s="41">
        <v>199.67459112121009</v>
      </c>
    </row>
    <row r="44" spans="1:2" x14ac:dyDescent="0.3">
      <c r="A44" s="38" t="s">
        <v>109</v>
      </c>
      <c r="B44" s="39">
        <v>60.282222344468209</v>
      </c>
    </row>
    <row r="45" spans="1:2" x14ac:dyDescent="0.3">
      <c r="A45" s="40" t="s">
        <v>110</v>
      </c>
      <c r="B45" s="41">
        <v>61.50425307225396</v>
      </c>
    </row>
    <row r="46" spans="1:2" x14ac:dyDescent="0.3">
      <c r="A46" s="40" t="s">
        <v>111</v>
      </c>
      <c r="B46" s="41">
        <v>-1.2220307277859774</v>
      </c>
    </row>
    <row r="47" spans="1:2" x14ac:dyDescent="0.3">
      <c r="A47" s="38" t="s">
        <v>112</v>
      </c>
      <c r="B47" s="39">
        <v>-362.14354945163723</v>
      </c>
    </row>
    <row r="48" spans="1:2" x14ac:dyDescent="0.3">
      <c r="A48" s="40" t="s">
        <v>113</v>
      </c>
      <c r="B48" s="41">
        <v>-171.85552800000005</v>
      </c>
    </row>
    <row r="49" spans="1:2" x14ac:dyDescent="0.3">
      <c r="A49" s="40" t="s">
        <v>114</v>
      </c>
      <c r="B49" s="41">
        <v>-25</v>
      </c>
    </row>
    <row r="50" spans="1:2" x14ac:dyDescent="0.3">
      <c r="A50" s="40" t="s">
        <v>115</v>
      </c>
      <c r="B50" s="41">
        <v>-283.63548810478301</v>
      </c>
    </row>
    <row r="51" spans="1:2" x14ac:dyDescent="0.3">
      <c r="A51" s="40" t="s">
        <v>128</v>
      </c>
      <c r="B51" s="41">
        <v>228.15255109669644</v>
      </c>
    </row>
    <row r="52" spans="1:2" x14ac:dyDescent="0.3">
      <c r="A52" s="40" t="s">
        <v>125</v>
      </c>
      <c r="B52" s="41">
        <v>-109.80508444355206</v>
      </c>
    </row>
    <row r="53" spans="1:2" x14ac:dyDescent="0.3">
      <c r="A53" s="38" t="s">
        <v>116</v>
      </c>
      <c r="B53" s="39">
        <v>-331.17282738991389</v>
      </c>
    </row>
    <row r="54" spans="1:2" x14ac:dyDescent="0.3">
      <c r="A54" s="40" t="s">
        <v>117</v>
      </c>
      <c r="B54" s="41">
        <v>48.30834775733129</v>
      </c>
    </row>
    <row r="55" spans="1:2" x14ac:dyDescent="0.3">
      <c r="A55" s="40" t="s">
        <v>118</v>
      </c>
      <c r="B55" s="41">
        <v>57.297021525247459</v>
      </c>
    </row>
    <row r="56" spans="1:2" x14ac:dyDescent="0.3">
      <c r="A56" s="40" t="s">
        <v>119</v>
      </c>
      <c r="B56" s="41">
        <v>116.1929688845667</v>
      </c>
    </row>
    <row r="57" spans="1:2" x14ac:dyDescent="0.3">
      <c r="A57" s="40" t="s">
        <v>120</v>
      </c>
      <c r="B57" s="41">
        <v>36.695626584953061</v>
      </c>
    </row>
    <row r="58" spans="1:2" x14ac:dyDescent="0.3">
      <c r="A58" s="40" t="s">
        <v>154</v>
      </c>
      <c r="B58" s="41">
        <v>-17.39370028607372</v>
      </c>
    </row>
    <row r="59" spans="1:2" x14ac:dyDescent="0.3">
      <c r="A59" s="40" t="s">
        <v>121</v>
      </c>
      <c r="B59" s="41">
        <v>9.0399152350575775</v>
      </c>
    </row>
    <row r="60" spans="1:2" x14ac:dyDescent="0.3">
      <c r="A60" s="40" t="s">
        <v>6</v>
      </c>
      <c r="B60" s="41">
        <v>-39.221147650439462</v>
      </c>
    </row>
    <row r="61" spans="1:2" x14ac:dyDescent="0.3">
      <c r="A61" s="40" t="s">
        <v>129</v>
      </c>
      <c r="B61" s="41">
        <v>53.673351576938828</v>
      </c>
    </row>
    <row r="62" spans="1:2" x14ac:dyDescent="0.3">
      <c r="A62" s="40" t="s">
        <v>130</v>
      </c>
      <c r="B62" s="41">
        <v>7.7359406629817897</v>
      </c>
    </row>
    <row r="63" spans="1:2" x14ac:dyDescent="0.3">
      <c r="A63" s="40" t="s">
        <v>131</v>
      </c>
      <c r="B63" s="41">
        <v>-7.6994367752844974</v>
      </c>
    </row>
    <row r="64" spans="1:2" x14ac:dyDescent="0.3">
      <c r="A64" s="40" t="s">
        <v>132</v>
      </c>
      <c r="B64" s="41">
        <v>25.189640862307414</v>
      </c>
    </row>
    <row r="65" spans="1:2" x14ac:dyDescent="0.3">
      <c r="A65" s="40" t="s">
        <v>133</v>
      </c>
      <c r="B65" s="41">
        <v>6.2368857320049216</v>
      </c>
    </row>
    <row r="66" spans="1:2" x14ac:dyDescent="0.3">
      <c r="A66" s="40" t="s">
        <v>134</v>
      </c>
      <c r="B66" s="41">
        <v>0.81335399999999947</v>
      </c>
    </row>
    <row r="67" spans="1:2" x14ac:dyDescent="0.3">
      <c r="A67" s="40" t="s">
        <v>135</v>
      </c>
      <c r="B67" s="41">
        <v>-6.3044544213998535</v>
      </c>
    </row>
    <row r="68" spans="1:2" x14ac:dyDescent="0.3">
      <c r="A68" s="40" t="s">
        <v>136</v>
      </c>
      <c r="B68" s="41">
        <v>-1.3103541415124673</v>
      </c>
    </row>
    <row r="69" spans="1:2" x14ac:dyDescent="0.3">
      <c r="A69" s="40" t="s">
        <v>5</v>
      </c>
      <c r="B69" s="41">
        <v>-744.05711361302315</v>
      </c>
    </row>
    <row r="70" spans="1:2" x14ac:dyDescent="0.3">
      <c r="A70" s="40" t="s">
        <v>137</v>
      </c>
      <c r="B70" s="41">
        <v>88.891295570192369</v>
      </c>
    </row>
    <row r="71" spans="1:2" x14ac:dyDescent="0.3">
      <c r="A71" s="40" t="s">
        <v>122</v>
      </c>
      <c r="B71" s="41">
        <v>34.739031106237803</v>
      </c>
    </row>
    <row r="72" spans="1:2" x14ac:dyDescent="0.3">
      <c r="A72" s="38" t="s">
        <v>161</v>
      </c>
      <c r="B72" s="39">
        <v>0</v>
      </c>
    </row>
    <row r="73" spans="1:2" x14ac:dyDescent="0.3">
      <c r="A73" s="38" t="s">
        <v>162</v>
      </c>
      <c r="B73" s="39">
        <v>-136.67218000000003</v>
      </c>
    </row>
    <row r="74" spans="1:2" x14ac:dyDescent="0.3">
      <c r="A74" s="38" t="s">
        <v>123</v>
      </c>
      <c r="B74" s="39">
        <v>18.077828152137954</v>
      </c>
    </row>
    <row r="75" spans="1:2" x14ac:dyDescent="0.3">
      <c r="A75" s="36" t="s">
        <v>124</v>
      </c>
      <c r="B75" s="42">
        <v>-296.41693617637338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4C45-0B24-42B7-91CE-506A3AB7D1C0}">
  <sheetPr>
    <tabColor rgb="FF13B5EA"/>
  </sheetPr>
  <dimension ref="A1:F77"/>
  <sheetViews>
    <sheetView showGridLines="0" zoomScaleNormal="100" workbookViewId="0">
      <selection activeCell="E20" sqref="E20"/>
    </sheetView>
  </sheetViews>
  <sheetFormatPr defaultRowHeight="14.4" x14ac:dyDescent="0.3"/>
  <cols>
    <col min="1" max="1" width="40.6640625" customWidth="1"/>
    <col min="2" max="14" width="12.6640625" customWidth="1"/>
    <col min="16" max="24" width="12.6640625" customWidth="1"/>
    <col min="26" max="31" width="12.6640625" customWidth="1"/>
    <col min="33" max="36" width="12.6640625" customWidth="1"/>
  </cols>
  <sheetData>
    <row r="1" spans="1:6" x14ac:dyDescent="0.3">
      <c r="A1" s="43" t="s">
        <v>190</v>
      </c>
      <c r="B1" s="43"/>
      <c r="C1" s="44"/>
      <c r="D1" s="44"/>
      <c r="E1" s="44"/>
      <c r="F1" s="44"/>
    </row>
    <row r="2" spans="1:6" x14ac:dyDescent="0.3">
      <c r="A2" s="36"/>
      <c r="B2" s="37" t="s">
        <v>187</v>
      </c>
    </row>
    <row r="3" spans="1:6" x14ac:dyDescent="0.3">
      <c r="A3" s="38" t="s">
        <v>8</v>
      </c>
      <c r="B3" s="39">
        <v>-1006.4941347953354</v>
      </c>
    </row>
    <row r="4" spans="1:6" x14ac:dyDescent="0.3">
      <c r="A4" s="40" t="s">
        <v>82</v>
      </c>
      <c r="B4" s="41">
        <v>-289.70507383282802</v>
      </c>
    </row>
    <row r="5" spans="1:6" x14ac:dyDescent="0.3">
      <c r="A5" s="40" t="s">
        <v>127</v>
      </c>
      <c r="B5" s="41">
        <v>-63.488000000000284</v>
      </c>
    </row>
    <row r="6" spans="1:6" x14ac:dyDescent="0.3">
      <c r="A6" s="40" t="s">
        <v>83</v>
      </c>
      <c r="B6" s="41">
        <v>-406.54399999999987</v>
      </c>
    </row>
    <row r="7" spans="1:6" x14ac:dyDescent="0.3">
      <c r="A7" s="40" t="s">
        <v>4</v>
      </c>
      <c r="B7" s="41">
        <v>-84.305718996616633</v>
      </c>
    </row>
    <row r="8" spans="1:6" x14ac:dyDescent="0.3">
      <c r="A8" s="40" t="s">
        <v>84</v>
      </c>
      <c r="B8" s="41">
        <v>-78.540000000000873</v>
      </c>
    </row>
    <row r="9" spans="1:6" x14ac:dyDescent="0.3">
      <c r="A9" s="40" t="s">
        <v>85</v>
      </c>
      <c r="B9" s="41">
        <v>-26.891999999999825</v>
      </c>
    </row>
    <row r="10" spans="1:6" x14ac:dyDescent="0.3">
      <c r="A10" s="40" t="s">
        <v>146</v>
      </c>
      <c r="B10" s="41">
        <v>4.7700000000000031</v>
      </c>
    </row>
    <row r="11" spans="1:6" x14ac:dyDescent="0.3">
      <c r="A11" s="40" t="s">
        <v>147</v>
      </c>
      <c r="B11" s="41">
        <v>-3.1670000000000016</v>
      </c>
    </row>
    <row r="12" spans="1:6" x14ac:dyDescent="0.3">
      <c r="A12" s="40" t="s">
        <v>148</v>
      </c>
      <c r="B12" s="41">
        <v>-58.622341965882697</v>
      </c>
    </row>
    <row r="13" spans="1:6" x14ac:dyDescent="0.3">
      <c r="A13" s="38" t="s">
        <v>86</v>
      </c>
      <c r="B13" s="39">
        <v>204.8504540448439</v>
      </c>
    </row>
    <row r="14" spans="1:6" x14ac:dyDescent="0.3">
      <c r="A14" s="40" t="s">
        <v>87</v>
      </c>
      <c r="B14" s="41">
        <v>-5.2988898107786895</v>
      </c>
    </row>
    <row r="15" spans="1:6" x14ac:dyDescent="0.3">
      <c r="A15" s="40" t="s">
        <v>88</v>
      </c>
      <c r="B15" s="41">
        <v>61.139764330091111</v>
      </c>
    </row>
    <row r="16" spans="1:6" x14ac:dyDescent="0.3">
      <c r="A16" s="40" t="s">
        <v>89</v>
      </c>
      <c r="B16" s="41">
        <v>-1.9940235005660156</v>
      </c>
    </row>
    <row r="17" spans="1:2" x14ac:dyDescent="0.3">
      <c r="A17" s="40" t="s">
        <v>90</v>
      </c>
      <c r="B17" s="41">
        <v>9.3062925711231106</v>
      </c>
    </row>
    <row r="18" spans="1:2" x14ac:dyDescent="0.3">
      <c r="A18" s="40" t="s">
        <v>91</v>
      </c>
      <c r="B18" s="41">
        <v>231.38728955028546</v>
      </c>
    </row>
    <row r="19" spans="1:2" x14ac:dyDescent="0.3">
      <c r="A19" s="40" t="s">
        <v>92</v>
      </c>
      <c r="B19" s="41">
        <v>-0.48300000000000409</v>
      </c>
    </row>
    <row r="20" spans="1:2" x14ac:dyDescent="0.3">
      <c r="A20" s="40" t="s">
        <v>93</v>
      </c>
      <c r="B20" s="41">
        <v>-4.0090160000000026</v>
      </c>
    </row>
    <row r="21" spans="1:2" x14ac:dyDescent="0.3">
      <c r="A21" s="40" t="s">
        <v>155</v>
      </c>
      <c r="B21" s="41">
        <v>-76.670942286625802</v>
      </c>
    </row>
    <row r="22" spans="1:2" x14ac:dyDescent="0.3">
      <c r="A22" s="40" t="s">
        <v>156</v>
      </c>
      <c r="B22" s="41">
        <v>-16.50976980868495</v>
      </c>
    </row>
    <row r="23" spans="1:2" x14ac:dyDescent="0.3">
      <c r="A23" s="40" t="s">
        <v>157</v>
      </c>
      <c r="B23" s="41">
        <v>7.9827489999999557</v>
      </c>
    </row>
    <row r="24" spans="1:2" x14ac:dyDescent="0.3">
      <c r="A24" s="38" t="s">
        <v>94</v>
      </c>
      <c r="B24" s="39">
        <v>381.18138745513716</v>
      </c>
    </row>
    <row r="25" spans="1:2" x14ac:dyDescent="0.3">
      <c r="A25" s="40" t="s">
        <v>95</v>
      </c>
      <c r="B25" s="41">
        <v>224.3681088186222</v>
      </c>
    </row>
    <row r="26" spans="1:2" x14ac:dyDescent="0.3">
      <c r="A26" s="40" t="s">
        <v>96</v>
      </c>
      <c r="B26" s="41">
        <v>156.81327863651723</v>
      </c>
    </row>
    <row r="27" spans="1:2" x14ac:dyDescent="0.3">
      <c r="A27" s="38" t="s">
        <v>97</v>
      </c>
      <c r="B27" s="39">
        <v>-69.71409440479033</v>
      </c>
    </row>
    <row r="28" spans="1:2" x14ac:dyDescent="0.3">
      <c r="A28" s="40" t="s">
        <v>98</v>
      </c>
      <c r="B28" s="41">
        <v>1.8555269999999382</v>
      </c>
    </row>
    <row r="29" spans="1:2" x14ac:dyDescent="0.3">
      <c r="A29" s="40" t="s">
        <v>99</v>
      </c>
      <c r="B29" s="41">
        <v>-205.61814348523637</v>
      </c>
    </row>
    <row r="30" spans="1:2" x14ac:dyDescent="0.3">
      <c r="A30" s="40" t="s">
        <v>100</v>
      </c>
      <c r="B30" s="41">
        <v>257.60000000000002</v>
      </c>
    </row>
    <row r="31" spans="1:2" x14ac:dyDescent="0.3">
      <c r="A31" s="40" t="s">
        <v>101</v>
      </c>
      <c r="B31" s="41">
        <v>-123.55147791955389</v>
      </c>
    </row>
    <row r="32" spans="1:2" x14ac:dyDescent="0.3">
      <c r="A32" s="38" t="s">
        <v>102</v>
      </c>
      <c r="B32" s="39">
        <v>573.12227926071864</v>
      </c>
    </row>
    <row r="33" spans="1:2" x14ac:dyDescent="0.3">
      <c r="A33" s="40" t="s">
        <v>103</v>
      </c>
      <c r="B33" s="41">
        <v>332.92441300000002</v>
      </c>
    </row>
    <row r="34" spans="1:2" x14ac:dyDescent="0.3">
      <c r="A34" s="40" t="s">
        <v>104</v>
      </c>
      <c r="B34" s="41">
        <v>-57.693610148771768</v>
      </c>
    </row>
    <row r="35" spans="1:2" x14ac:dyDescent="0.3">
      <c r="A35" s="40" t="s">
        <v>105</v>
      </c>
      <c r="B35" s="41">
        <v>-92.30523284896617</v>
      </c>
    </row>
    <row r="36" spans="1:2" x14ac:dyDescent="0.3">
      <c r="A36" s="40" t="s">
        <v>106</v>
      </c>
      <c r="B36" s="41">
        <v>1.3233908068750679</v>
      </c>
    </row>
    <row r="37" spans="1:2" x14ac:dyDescent="0.3">
      <c r="A37" s="40" t="s">
        <v>107</v>
      </c>
      <c r="B37" s="41">
        <v>-8.6899999999986903</v>
      </c>
    </row>
    <row r="38" spans="1:2" x14ac:dyDescent="0.3">
      <c r="A38" s="40" t="s">
        <v>149</v>
      </c>
      <c r="B38" s="41">
        <v>0</v>
      </c>
    </row>
    <row r="39" spans="1:2" x14ac:dyDescent="0.3">
      <c r="A39" s="40" t="s">
        <v>153</v>
      </c>
      <c r="B39" s="41">
        <v>0</v>
      </c>
    </row>
    <row r="40" spans="1:2" x14ac:dyDescent="0.3">
      <c r="A40" s="40" t="s">
        <v>108</v>
      </c>
      <c r="B40" s="41">
        <v>425.54068354001583</v>
      </c>
    </row>
    <row r="41" spans="1:2" x14ac:dyDescent="0.3">
      <c r="A41" s="40" t="s">
        <v>150</v>
      </c>
      <c r="B41" s="41">
        <v>360.35660505419924</v>
      </c>
    </row>
    <row r="42" spans="1:2" x14ac:dyDescent="0.3">
      <c r="A42" s="40" t="s">
        <v>151</v>
      </c>
      <c r="B42" s="41">
        <v>-588.00856126384826</v>
      </c>
    </row>
    <row r="43" spans="1:2" x14ac:dyDescent="0.3">
      <c r="A43" s="40" t="s">
        <v>152</v>
      </c>
      <c r="B43" s="41">
        <v>199.67459112121009</v>
      </c>
    </row>
    <row r="44" spans="1:2" x14ac:dyDescent="0.3">
      <c r="A44" s="38" t="s">
        <v>109</v>
      </c>
      <c r="B44" s="39">
        <v>-132.38534412760418</v>
      </c>
    </row>
    <row r="45" spans="1:2" x14ac:dyDescent="0.3">
      <c r="A45" s="40" t="s">
        <v>110</v>
      </c>
      <c r="B45" s="41">
        <v>-195.0389816456609</v>
      </c>
    </row>
    <row r="46" spans="1:2" x14ac:dyDescent="0.3">
      <c r="A46" s="40" t="s">
        <v>111</v>
      </c>
      <c r="B46" s="41">
        <v>62.653637518056939</v>
      </c>
    </row>
    <row r="47" spans="1:2" x14ac:dyDescent="0.3">
      <c r="A47" s="38" t="s">
        <v>112</v>
      </c>
      <c r="B47" s="39">
        <v>-332.77122779783713</v>
      </c>
    </row>
    <row r="48" spans="1:2" x14ac:dyDescent="0.3">
      <c r="A48" s="40" t="s">
        <v>113</v>
      </c>
      <c r="B48" s="41">
        <v>-171.85552800000005</v>
      </c>
    </row>
    <row r="49" spans="1:2" x14ac:dyDescent="0.3">
      <c r="A49" s="40" t="s">
        <v>114</v>
      </c>
      <c r="B49" s="41">
        <v>-25</v>
      </c>
    </row>
    <row r="50" spans="1:2" x14ac:dyDescent="0.3">
      <c r="A50" s="40" t="s">
        <v>115</v>
      </c>
      <c r="B50" s="41">
        <v>-275.44017824877972</v>
      </c>
    </row>
    <row r="51" spans="1:2" x14ac:dyDescent="0.3">
      <c r="A51" s="40" t="s">
        <v>128</v>
      </c>
      <c r="B51" s="41">
        <v>228.15255109669644</v>
      </c>
    </row>
    <row r="52" spans="1:2" x14ac:dyDescent="0.3">
      <c r="A52" s="40" t="s">
        <v>125</v>
      </c>
      <c r="B52" s="41">
        <v>-88.628072645752525</v>
      </c>
    </row>
    <row r="53" spans="1:2" x14ac:dyDescent="0.3">
      <c r="A53" s="38" t="s">
        <v>116</v>
      </c>
      <c r="B53" s="39">
        <v>202.70392362765142</v>
      </c>
    </row>
    <row r="54" spans="1:2" x14ac:dyDescent="0.3">
      <c r="A54" s="40" t="s">
        <v>117</v>
      </c>
      <c r="B54" s="41">
        <v>46.87388451021107</v>
      </c>
    </row>
    <row r="55" spans="1:2" x14ac:dyDescent="0.3">
      <c r="A55" s="40" t="s">
        <v>118</v>
      </c>
      <c r="B55" s="41">
        <v>41.343391282657876</v>
      </c>
    </row>
    <row r="56" spans="1:2" x14ac:dyDescent="0.3">
      <c r="A56" s="40" t="s">
        <v>119</v>
      </c>
      <c r="B56" s="41">
        <v>97.72545157814352</v>
      </c>
    </row>
    <row r="57" spans="1:2" x14ac:dyDescent="0.3">
      <c r="A57" s="40" t="s">
        <v>120</v>
      </c>
      <c r="B57" s="41">
        <v>19.171735237058272</v>
      </c>
    </row>
    <row r="58" spans="1:2" x14ac:dyDescent="0.3">
      <c r="A58" s="40" t="s">
        <v>154</v>
      </c>
      <c r="B58" s="41">
        <v>-10.558181765890879</v>
      </c>
    </row>
    <row r="59" spans="1:2" x14ac:dyDescent="0.3">
      <c r="A59" s="40" t="s">
        <v>121</v>
      </c>
      <c r="B59" s="41">
        <v>-61.528002802150695</v>
      </c>
    </row>
    <row r="60" spans="1:2" x14ac:dyDescent="0.3">
      <c r="A60" s="40" t="s">
        <v>6</v>
      </c>
      <c r="B60" s="41">
        <v>-1.7547959143173841</v>
      </c>
    </row>
    <row r="61" spans="1:2" x14ac:dyDescent="0.3">
      <c r="A61" s="40" t="s">
        <v>129</v>
      </c>
      <c r="B61" s="41">
        <v>27.693885265128415</v>
      </c>
    </row>
    <row r="62" spans="1:2" x14ac:dyDescent="0.3">
      <c r="A62" s="40" t="s">
        <v>130</v>
      </c>
      <c r="B62" s="41">
        <v>26.521809662981781</v>
      </c>
    </row>
    <row r="63" spans="1:2" x14ac:dyDescent="0.3">
      <c r="A63" s="40" t="s">
        <v>131</v>
      </c>
      <c r="B63" s="41">
        <v>-10.573466775284516</v>
      </c>
    </row>
    <row r="64" spans="1:2" x14ac:dyDescent="0.3">
      <c r="A64" s="40" t="s">
        <v>132</v>
      </c>
      <c r="B64" s="41">
        <v>13.232145270375959</v>
      </c>
    </row>
    <row r="65" spans="1:2" x14ac:dyDescent="0.3">
      <c r="A65" s="40" t="s">
        <v>133</v>
      </c>
      <c r="B65" s="41">
        <v>10.761465999999999</v>
      </c>
    </row>
    <row r="66" spans="1:2" x14ac:dyDescent="0.3">
      <c r="A66" s="40" t="s">
        <v>134</v>
      </c>
      <c r="B66" s="41">
        <v>0.81335399999999947</v>
      </c>
    </row>
    <row r="67" spans="1:2" x14ac:dyDescent="0.3">
      <c r="A67" s="40" t="s">
        <v>135</v>
      </c>
      <c r="B67" s="41">
        <v>-6.3000430000000165</v>
      </c>
    </row>
    <row r="68" spans="1:2" x14ac:dyDescent="0.3">
      <c r="A68" s="40" t="s">
        <v>136</v>
      </c>
      <c r="B68" s="41">
        <v>-1.3095269999999983</v>
      </c>
    </row>
    <row r="69" spans="1:2" x14ac:dyDescent="0.3">
      <c r="A69" s="40" t="s">
        <v>5</v>
      </c>
      <c r="B69" s="41">
        <v>5.9428863869768804</v>
      </c>
    </row>
    <row r="70" spans="1:2" x14ac:dyDescent="0.3">
      <c r="A70" s="40" t="s">
        <v>137</v>
      </c>
      <c r="B70" s="41">
        <v>60.124275817313588</v>
      </c>
    </row>
    <row r="71" spans="1:2" x14ac:dyDescent="0.3">
      <c r="A71" s="40" t="s">
        <v>122</v>
      </c>
      <c r="B71" s="41">
        <v>-55.476344125552259</v>
      </c>
    </row>
    <row r="72" spans="1:2" x14ac:dyDescent="0.3">
      <c r="A72" s="38" t="s">
        <v>161</v>
      </c>
      <c r="B72" s="39">
        <v>0</v>
      </c>
    </row>
    <row r="73" spans="1:2" x14ac:dyDescent="0.3">
      <c r="A73" s="38" t="s">
        <v>162</v>
      </c>
      <c r="B73" s="39">
        <v>-136.67218000000003</v>
      </c>
    </row>
    <row r="74" spans="1:2" x14ac:dyDescent="0.3">
      <c r="A74" s="38" t="s">
        <v>123</v>
      </c>
      <c r="B74" s="39">
        <v>19.762000560844172</v>
      </c>
    </row>
    <row r="75" spans="1:2" x14ac:dyDescent="0.3">
      <c r="A75" s="36" t="s">
        <v>124</v>
      </c>
      <c r="B75" s="42">
        <v>-296.4169361763752</v>
      </c>
    </row>
    <row r="76" spans="1:2" x14ac:dyDescent="0.3">
      <c r="A76" t="s">
        <v>158</v>
      </c>
    </row>
    <row r="77" spans="1:2" x14ac:dyDescent="0.3">
      <c r="A77" s="38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1FB2-74A7-477A-8D0A-17A50DA895BD}">
  <sheetPr>
    <tabColor rgb="FF13B5EA"/>
  </sheetPr>
  <dimension ref="A1:F76"/>
  <sheetViews>
    <sheetView showGridLines="0" zoomScaleNormal="100" workbookViewId="0">
      <selection activeCell="E22" sqref="E22"/>
    </sheetView>
  </sheetViews>
  <sheetFormatPr defaultRowHeight="14.4" x14ac:dyDescent="0.3"/>
  <cols>
    <col min="1" max="1" width="51.5546875" customWidth="1"/>
    <col min="2" max="14" width="12.6640625" customWidth="1"/>
    <col min="16" max="24" width="12.6640625" customWidth="1"/>
    <col min="26" max="31" width="12.6640625" customWidth="1"/>
    <col min="33" max="36" width="12.6640625" customWidth="1"/>
  </cols>
  <sheetData>
    <row r="1" spans="1:6" x14ac:dyDescent="0.3">
      <c r="A1" s="43" t="s">
        <v>205</v>
      </c>
      <c r="B1" s="43"/>
      <c r="C1" s="44"/>
      <c r="D1" s="44"/>
      <c r="E1" s="44"/>
      <c r="F1" s="44"/>
    </row>
    <row r="2" spans="1:6" x14ac:dyDescent="0.3">
      <c r="A2" s="36"/>
      <c r="B2" s="37" t="s">
        <v>187</v>
      </c>
    </row>
    <row r="3" spans="1:6" x14ac:dyDescent="0.3">
      <c r="A3" s="52" t="s">
        <v>191</v>
      </c>
      <c r="B3" s="54">
        <v>66678.524195040198</v>
      </c>
    </row>
    <row r="4" spans="1:6" x14ac:dyDescent="0.3">
      <c r="A4" s="51" t="s">
        <v>192</v>
      </c>
      <c r="B4" s="41">
        <v>3103.2567759118142</v>
      </c>
    </row>
    <row r="5" spans="1:6" x14ac:dyDescent="0.3">
      <c r="A5" s="51" t="s">
        <v>193</v>
      </c>
      <c r="B5" s="41">
        <v>444.11464913541272</v>
      </c>
    </row>
    <row r="6" spans="1:6" x14ac:dyDescent="0.3">
      <c r="A6" s="51" t="s">
        <v>194</v>
      </c>
      <c r="B6" s="41">
        <v>2085.2364889254486</v>
      </c>
    </row>
    <row r="7" spans="1:6" x14ac:dyDescent="0.3">
      <c r="A7" s="51" t="s">
        <v>195</v>
      </c>
      <c r="B7" s="41">
        <v>4.9040969716733667</v>
      </c>
    </row>
    <row r="8" spans="1:6" x14ac:dyDescent="0.3">
      <c r="A8" s="51" t="s">
        <v>196</v>
      </c>
      <c r="B8" s="41">
        <v>0</v>
      </c>
    </row>
    <row r="9" spans="1:6" x14ac:dyDescent="0.3">
      <c r="A9" s="52" t="s">
        <v>197</v>
      </c>
      <c r="B9" s="54">
        <f>B3-B4-B5-B6-B7-B8</f>
        <v>61041.012184095845</v>
      </c>
    </row>
    <row r="10" spans="1:6" x14ac:dyDescent="0.3">
      <c r="A10" s="51" t="s">
        <v>198</v>
      </c>
      <c r="B10" s="41">
        <v>1713.703126327415</v>
      </c>
    </row>
    <row r="11" spans="1:6" x14ac:dyDescent="0.3">
      <c r="A11" s="51"/>
      <c r="B11" s="41"/>
    </row>
    <row r="12" spans="1:6" x14ac:dyDescent="0.3">
      <c r="A12" s="58" t="s">
        <v>206</v>
      </c>
      <c r="B12" s="55">
        <v>61143.359188172501</v>
      </c>
    </row>
    <row r="13" spans="1:6" x14ac:dyDescent="0.3">
      <c r="A13" s="51" t="s">
        <v>199</v>
      </c>
      <c r="B13" s="41">
        <v>1809.0355394551525</v>
      </c>
    </row>
    <row r="14" spans="1:6" x14ac:dyDescent="0.3">
      <c r="A14" s="51"/>
      <c r="B14" s="41"/>
    </row>
    <row r="15" spans="1:6" x14ac:dyDescent="0.3">
      <c r="A15" s="52" t="s">
        <v>200</v>
      </c>
      <c r="B15" s="54">
        <f>B9-B10+B13</f>
        <v>61136.344597223579</v>
      </c>
    </row>
    <row r="16" spans="1:6" x14ac:dyDescent="0.3">
      <c r="A16" s="59" t="s">
        <v>207</v>
      </c>
      <c r="B16" s="56">
        <f>B15-B12</f>
        <v>-7.0145909489219775</v>
      </c>
    </row>
    <row r="17" spans="1:2" x14ac:dyDescent="0.3">
      <c r="A17" s="51"/>
      <c r="B17" s="41"/>
    </row>
    <row r="18" spans="1:2" x14ac:dyDescent="0.3">
      <c r="A18" s="58" t="s">
        <v>208</v>
      </c>
      <c r="B18" s="57">
        <v>3.8494451594725254E-2</v>
      </c>
    </row>
    <row r="19" spans="1:2" x14ac:dyDescent="0.3">
      <c r="A19" s="52" t="s">
        <v>201</v>
      </c>
      <c r="B19" s="57">
        <v>2.970385951225496E-2</v>
      </c>
    </row>
    <row r="20" spans="1:2" x14ac:dyDescent="0.3">
      <c r="A20" s="51"/>
      <c r="B20" s="41"/>
    </row>
    <row r="21" spans="1:2" x14ac:dyDescent="0.3">
      <c r="A21" s="58" t="s">
        <v>209</v>
      </c>
      <c r="B21" s="54">
        <v>61547.490011152368</v>
      </c>
    </row>
    <row r="22" spans="1:2" x14ac:dyDescent="0.3">
      <c r="A22" s="52" t="s">
        <v>202</v>
      </c>
      <c r="B22" s="54">
        <f>B9</f>
        <v>61041.012184095845</v>
      </c>
    </row>
    <row r="23" spans="1:2" x14ac:dyDescent="0.3">
      <c r="A23" s="59" t="s">
        <v>210</v>
      </c>
      <c r="B23" s="39">
        <f>B22-B21</f>
        <v>-506.47782705652207</v>
      </c>
    </row>
    <row r="24" spans="1:2" x14ac:dyDescent="0.3">
      <c r="A24" s="40"/>
      <c r="B24" s="41"/>
    </row>
    <row r="25" spans="1:2" x14ac:dyDescent="0.3">
      <c r="A25" t="s">
        <v>203</v>
      </c>
      <c r="B25" s="41"/>
    </row>
    <row r="26" spans="1:2" x14ac:dyDescent="0.3">
      <c r="A26" s="53" t="s">
        <v>204</v>
      </c>
      <c r="B26" s="39"/>
    </row>
    <row r="27" spans="1:2" x14ac:dyDescent="0.3">
      <c r="A27" s="40"/>
      <c r="B27" s="41"/>
    </row>
    <row r="28" spans="1:2" x14ac:dyDescent="0.3">
      <c r="A28" s="53"/>
      <c r="B28" s="41"/>
    </row>
    <row r="29" spans="1:2" x14ac:dyDescent="0.3">
      <c r="A29" s="40"/>
      <c r="B29" s="41"/>
    </row>
    <row r="70" spans="1:2" x14ac:dyDescent="0.3">
      <c r="A70" s="40"/>
      <c r="B70" s="41"/>
    </row>
    <row r="71" spans="1:2" x14ac:dyDescent="0.3">
      <c r="A71" s="38"/>
      <c r="B71" s="39"/>
    </row>
    <row r="72" spans="1:2" x14ac:dyDescent="0.3">
      <c r="A72" s="38"/>
      <c r="B72" s="39"/>
    </row>
    <row r="73" spans="1:2" x14ac:dyDescent="0.3">
      <c r="A73" s="38"/>
      <c r="B73" s="39"/>
    </row>
    <row r="74" spans="1:2" x14ac:dyDescent="0.3">
      <c r="A74" s="36"/>
      <c r="B74" s="42"/>
    </row>
    <row r="76" spans="1:2" x14ac:dyDescent="0.3">
      <c r="A76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3F2DA6-DB56-4048-93C8-EA33641D4EA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ca90bd8a-abf5-4496-9b56-aba63058f6b7"/>
    <ds:schemaRef ds:uri="9d76330f-e8f1-434f-b6cd-d02727bbea5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2024_bilancia</vt:lpstr>
      <vt:lpstr>2024_vplyvy</vt:lpstr>
      <vt:lpstr>2024_vplyvy_konsolidovane</vt:lpstr>
      <vt:lpstr>2025_bilancia</vt:lpstr>
      <vt:lpstr>2025_vplyvy</vt:lpstr>
      <vt:lpstr>2025_vplyvy_konsolidovane</vt:lpstr>
      <vt:lpstr>2025_vydavkove_limity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2025-01-30T16:19:57Z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