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Q:\Fiskal\semafor\__web\2024_08\"/>
    </mc:Choice>
  </mc:AlternateContent>
  <xr:revisionPtr revIDLastSave="0" documentId="8_{B9FE6A2F-776E-44BD-B06B-6DBE49115A56}" xr6:coauthVersionLast="47" xr6:coauthVersionMax="47" xr10:uidLastSave="{00000000-0000-0000-0000-000000000000}"/>
  <bookViews>
    <workbookView xWindow="-2850" yWindow="-14510" windowWidth="25820" windowHeight="14020" xr2:uid="{449A3064-85A5-499C-9E09-32BC07533B7C}"/>
  </bookViews>
  <sheets>
    <sheet name="2024" sheetId="9" r:id="rId1"/>
    <sheet name="2024_vplyvy" sheetId="10" r:id="rId2"/>
    <sheet name="2024_vplyvy_konsolidovane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8" i="9" l="1"/>
  <c r="P49" i="9" s="1"/>
  <c r="P9" i="9"/>
  <c r="P10" i="9" s="1"/>
  <c r="O48" i="9"/>
  <c r="O49" i="9" s="1"/>
  <c r="O9" i="9"/>
  <c r="O10" i="9" s="1"/>
  <c r="P94" i="9" l="1"/>
  <c r="P95" i="9" s="1"/>
  <c r="O94" i="9"/>
  <c r="N48" i="9"/>
  <c r="N49" i="9" s="1"/>
  <c r="N9" i="9"/>
  <c r="N10" i="9" s="1"/>
  <c r="M48" i="9"/>
  <c r="M49" i="9" s="1"/>
  <c r="M9" i="9"/>
  <c r="M10" i="9" s="1"/>
  <c r="L48" i="9"/>
  <c r="L49" i="9" s="1"/>
  <c r="L9" i="9"/>
  <c r="K48" i="9"/>
  <c r="K49" i="9" s="1"/>
  <c r="K9" i="9"/>
  <c r="K10" i="9" s="1"/>
  <c r="J48" i="9"/>
  <c r="J49" i="9" s="1"/>
  <c r="J9" i="9"/>
  <c r="J10" i="9" s="1"/>
  <c r="P1" i="9" l="1"/>
  <c r="O1" i="9"/>
  <c r="O95" i="9"/>
  <c r="N94" i="9"/>
  <c r="N95" i="9" s="1"/>
  <c r="M94" i="9"/>
  <c r="M95" i="9" s="1"/>
  <c r="L94" i="9"/>
  <c r="L95" i="9" s="1"/>
  <c r="L10" i="9"/>
  <c r="K94" i="9"/>
  <c r="J94" i="9"/>
  <c r="J95" i="9" s="1"/>
  <c r="I48" i="9"/>
  <c r="I49" i="9" s="1"/>
  <c r="G48" i="9"/>
  <c r="G49" i="9" s="1"/>
  <c r="F48" i="9"/>
  <c r="F49" i="9" s="1"/>
  <c r="D48" i="9"/>
  <c r="D49" i="9" s="1"/>
  <c r="I9" i="9"/>
  <c r="G9" i="9"/>
  <c r="F9" i="9"/>
  <c r="F10" i="9" s="1"/>
  <c r="D9" i="9"/>
  <c r="P4" i="9" l="1"/>
  <c r="P2" i="9"/>
  <c r="P3" i="9"/>
  <c r="O2" i="9"/>
  <c r="O4" i="9"/>
  <c r="N1" i="9"/>
  <c r="M1" i="9"/>
  <c r="M2" i="9" s="1"/>
  <c r="L1" i="9"/>
  <c r="J1" i="9"/>
  <c r="K95" i="9"/>
  <c r="K1" i="9"/>
  <c r="K4" i="9" s="1"/>
  <c r="G94" i="9"/>
  <c r="I94" i="9"/>
  <c r="I95" i="9" s="1"/>
  <c r="D94" i="9"/>
  <c r="D1" i="9" s="1"/>
  <c r="D2" i="9" s="1"/>
  <c r="G1" i="9"/>
  <c r="G95" i="9"/>
  <c r="D10" i="9"/>
  <c r="G10" i="9"/>
  <c r="F94" i="9"/>
  <c r="I10" i="9"/>
  <c r="J2" i="9" l="1"/>
  <c r="L2" i="9"/>
  <c r="L4" i="9"/>
  <c r="M4" i="9"/>
  <c r="N4" i="9"/>
  <c r="O3" i="9"/>
  <c r="N2" i="9"/>
  <c r="N3" i="9"/>
  <c r="M3" i="9"/>
  <c r="I1" i="9"/>
  <c r="J4" i="9" s="1"/>
  <c r="L3" i="9"/>
  <c r="K2" i="9"/>
  <c r="K3" i="9"/>
  <c r="J3" i="9"/>
  <c r="D95" i="9"/>
  <c r="G4" i="9"/>
  <c r="G3" i="9"/>
  <c r="G2" i="9"/>
  <c r="F95" i="9"/>
  <c r="F1" i="9"/>
  <c r="I3" i="9" l="1"/>
  <c r="I2" i="9"/>
  <c r="F2" i="9"/>
  <c r="F3" i="9"/>
</calcChain>
</file>

<file path=xl/sharedStrings.xml><?xml version="1.0" encoding="utf-8"?>
<sst xmlns="http://schemas.openxmlformats.org/spreadsheetml/2006/main" count="296" uniqueCount="179">
  <si>
    <t>Zmena medzi prognózami</t>
  </si>
  <si>
    <t>zdroj údajov</t>
  </si>
  <si>
    <t>MF SR</t>
  </si>
  <si>
    <t>KRRZ</t>
  </si>
  <si>
    <t>Ostatné dane</t>
  </si>
  <si>
    <t>Štátne finančné aktíva</t>
  </si>
  <si>
    <t>Environmentálny fond</t>
  </si>
  <si>
    <t xml:space="preserve"> - v % HDP</t>
  </si>
  <si>
    <t>Daňové príjmy</t>
  </si>
  <si>
    <t>Dane z produkcie a dovozu</t>
  </si>
  <si>
    <t xml:space="preserve"> - Daň z pridanej hodnoty (spolu so zdrojmi EÚ)</t>
  </si>
  <si>
    <t xml:space="preserve"> - Spotrebné dane</t>
  </si>
  <si>
    <t xml:space="preserve"> - Dane z majetku a iné</t>
  </si>
  <si>
    <t>Bežné dane z dôchodkov, majetku</t>
  </si>
  <si>
    <t xml:space="preserve"> - Daň z príjmov fyzických osôb</t>
  </si>
  <si>
    <t xml:space="preserve"> - zo závislej činnosti</t>
  </si>
  <si>
    <t xml:space="preserve"> - z podnikania a inej samostatnej zár. činnosti</t>
  </si>
  <si>
    <t xml:space="preserve"> - Daň z príjmov právnických osôb</t>
  </si>
  <si>
    <t xml:space="preserve"> - Daň z príjmov vyberaná zrážkou - rozp. klasif.</t>
  </si>
  <si>
    <t>Dane z kapitálu</t>
  </si>
  <si>
    <t>Príspevky na sociálne zabezpečenie</t>
  </si>
  <si>
    <t>Skutočné príspevky na sociálne zabezpečenie</t>
  </si>
  <si>
    <t xml:space="preserve"> - Príspevky zamestnávateľov</t>
  </si>
  <si>
    <t>Imputované príspevky na sociálne zabezpečenie</t>
  </si>
  <si>
    <t>Nedaňové príjmy</t>
  </si>
  <si>
    <t>Tržby</t>
  </si>
  <si>
    <t xml:space="preserve"> - Trhová produkcia + Produkcia pre vlastné konečné použitie</t>
  </si>
  <si>
    <t xml:space="preserve"> - Platby za ostatnú netrhovú produkciu</t>
  </si>
  <si>
    <t>Dôchodky z majetku, z ktorých</t>
  </si>
  <si>
    <t xml:space="preserve"> - Dividendy</t>
  </si>
  <si>
    <t xml:space="preserve"> - Úroky</t>
  </si>
  <si>
    <t>Granty a transfery</t>
  </si>
  <si>
    <t>Ostatné subvencie ma produkciu</t>
  </si>
  <si>
    <t>Ostatné bežné transfery</t>
  </si>
  <si>
    <t>Kapitálové transfery</t>
  </si>
  <si>
    <t>z toho: z EÚ</t>
  </si>
  <si>
    <t>Bežné výdavky</t>
  </si>
  <si>
    <t>Kompenzácie zamestnancov</t>
  </si>
  <si>
    <t xml:space="preserve"> - Mzdy a platy</t>
  </si>
  <si>
    <t xml:space="preserve"> - Sociálne príspevky zamestnávateľov</t>
  </si>
  <si>
    <t>Medzispotreba</t>
  </si>
  <si>
    <t>Subvencie</t>
  </si>
  <si>
    <t xml:space="preserve"> - Dotácie do poľnohospodárstva</t>
  </si>
  <si>
    <t xml:space="preserve"> - Dotácie do dopravy</t>
  </si>
  <si>
    <t xml:space="preserve"> - železničná doprava</t>
  </si>
  <si>
    <t xml:space="preserve"> - cestná doprava</t>
  </si>
  <si>
    <t xml:space="preserve"> - Ostatné</t>
  </si>
  <si>
    <t>Dôchodky z majetku</t>
  </si>
  <si>
    <t>Úrokové náklady</t>
  </si>
  <si>
    <t>Ostatné dôchodky z majetku</t>
  </si>
  <si>
    <t>Celkové sociálne transfery</t>
  </si>
  <si>
    <t xml:space="preserve"> - Sociálne dávky okrem naturálnych soc. transferov</t>
  </si>
  <si>
    <t xml:space="preserve"> - Aktívne opatrenia trhu práce</t>
  </si>
  <si>
    <t xml:space="preserve"> - Nemocenské dávky</t>
  </si>
  <si>
    <t xml:space="preserve"> - Dôchodkové dávky zo starobného a invalidného poistenia</t>
  </si>
  <si>
    <t xml:space="preserve"> - Dávky v nezamestnanosti</t>
  </si>
  <si>
    <t xml:space="preserve"> - Štátne sociálne dávky a podpora</t>
  </si>
  <si>
    <t xml:space="preserve"> - na prídavok na dieťa</t>
  </si>
  <si>
    <t xml:space="preserve"> - na príspevok pri narodení dieťaťa a prísp. rodičom</t>
  </si>
  <si>
    <t xml:space="preserve"> - na rodičovský príspevok</t>
  </si>
  <si>
    <t xml:space="preserve"> - na dávku v hmotnej núdzi a príspevky k dávke</t>
  </si>
  <si>
    <t xml:space="preserve"> - na peňažné príspevky na kompenzáciu</t>
  </si>
  <si>
    <t xml:space="preserve"> - ostatné</t>
  </si>
  <si>
    <t xml:space="preserve"> - Platené poistné za skupiny osôb ustanovené zákonom</t>
  </si>
  <si>
    <t xml:space="preserve"> - sociálne poistenie</t>
  </si>
  <si>
    <t xml:space="preserve"> - zdravotné poistenie</t>
  </si>
  <si>
    <t xml:space="preserve"> - Naturálne sociálne transfery (zdravotnícke zariadenia)</t>
  </si>
  <si>
    <t>z toho: Odvody do rozpočtu EÚ</t>
  </si>
  <si>
    <t>z toho: 2% z daní na verejnoprospešný účel</t>
  </si>
  <si>
    <t>Kapitálové výdavky</t>
  </si>
  <si>
    <t>Kapitálové investície</t>
  </si>
  <si>
    <t xml:space="preserve"> - Tvorba hrubého fixného kapitálu</t>
  </si>
  <si>
    <t xml:space="preserve"> - Zmena stavu zásob a nadobudnutie mínus úbytok cenností</t>
  </si>
  <si>
    <t xml:space="preserve"> - Nadobudnutie mínus úbytok nefinančných neprodukovaných aktív</t>
  </si>
  <si>
    <t>Dane</t>
  </si>
  <si>
    <t>Iné dane z produkcie</t>
  </si>
  <si>
    <t>Bežné dane z majetku, atď.</t>
  </si>
  <si>
    <t>Bilancia hospodárenia VS (ESA 2010, v mil. eur)</t>
  </si>
  <si>
    <t>HDP</t>
  </si>
  <si>
    <t>Príjmy VS spolu</t>
  </si>
  <si>
    <t>Výdavky VS spolu</t>
  </si>
  <si>
    <t>Saldo hospodárenia VS</t>
  </si>
  <si>
    <t>DPPO (bez 2%)</t>
  </si>
  <si>
    <t>DPH</t>
  </si>
  <si>
    <t>Sociálne odvody</t>
  </si>
  <si>
    <t>Zdravotné odvody</t>
  </si>
  <si>
    <t>Vybrané nedaňové príjmy</t>
  </si>
  <si>
    <t>Dividendy ŠR a MH Manažment</t>
  </si>
  <si>
    <t>Administratívne poplatky ŠR</t>
  </si>
  <si>
    <t>Odvod z hazardných hier</t>
  </si>
  <si>
    <t>Kapitálové príjmy ŠR</t>
  </si>
  <si>
    <t>Ostatné nedaňové príjmy ŠR</t>
  </si>
  <si>
    <t>Emisné kvóty</t>
  </si>
  <si>
    <t>Poplatok EOSA</t>
  </si>
  <si>
    <t>Sociálne transfery a dávky</t>
  </si>
  <si>
    <t>Výdavky Sociálnej poisťovne</t>
  </si>
  <si>
    <t>Sociálne dávky MPSVaR</t>
  </si>
  <si>
    <t>Vzťahy s rozpočtom EÚ</t>
  </si>
  <si>
    <t>Transfer do rozpočtu EÚ</t>
  </si>
  <si>
    <t>Spolufinancovanie</t>
  </si>
  <si>
    <t>Rezerva na prostriedky EÚ</t>
  </si>
  <si>
    <t>Korekcie k čerpaniu EÚ fondov</t>
  </si>
  <si>
    <t>Ostatné výdavky ŠR</t>
  </si>
  <si>
    <t>Bežné rezervy ŠR (okrem EÚ a miezd)</t>
  </si>
  <si>
    <t>Mzdy (vrátane rezervy)</t>
  </si>
  <si>
    <t>Tovary a služby</t>
  </si>
  <si>
    <t>Úroky</t>
  </si>
  <si>
    <t>Poistné platené štátom</t>
  </si>
  <si>
    <t>Ostatné bežné výdavky ŠR</t>
  </si>
  <si>
    <t>Hospodárenie samospráv</t>
  </si>
  <si>
    <t>Obce</t>
  </si>
  <si>
    <t>VÚC</t>
  </si>
  <si>
    <t>Výdavky na zdravotníctvo</t>
  </si>
  <si>
    <t>Zdravotná starostlivosť</t>
  </si>
  <si>
    <t>Výdavky akcionárom</t>
  </si>
  <si>
    <t>Hospodárenie nemocníc</t>
  </si>
  <si>
    <t>Hospodárenie ostatných subjektov VS</t>
  </si>
  <si>
    <t>Správny fond Sociálnej poisťovne</t>
  </si>
  <si>
    <t>ŽSR</t>
  </si>
  <si>
    <t>ZSSK</t>
  </si>
  <si>
    <t>NDS</t>
  </si>
  <si>
    <t>Príspevkové organizácie</t>
  </si>
  <si>
    <t>Ostatné subjekty</t>
  </si>
  <si>
    <t>Ostatné vplyvy</t>
  </si>
  <si>
    <t>Spolu</t>
  </si>
  <si>
    <t>Prevádzkové výdavky zdrav. poisťovní</t>
  </si>
  <si>
    <t>Saldo hospodárenia verejnej správy (VS)</t>
  </si>
  <si>
    <t>DPFO (bez 2% a daňových kreditov)</t>
  </si>
  <si>
    <t>Pohľadávky Soc. poisťovne voči nemocniciam</t>
  </si>
  <si>
    <t>Verejné vysoké školy</t>
  </si>
  <si>
    <t>Jadrová a vyraďovacia spoločnosť</t>
  </si>
  <si>
    <t>Rozhlas a televízia Slovenska</t>
  </si>
  <si>
    <t>Národný jadrový fond</t>
  </si>
  <si>
    <t>Agentúra pre núdzové zásoby ropy a ropných výrobkov</t>
  </si>
  <si>
    <t>Rudné bane, š.p.</t>
  </si>
  <si>
    <t>MH Invest, s.r.o.</t>
  </si>
  <si>
    <t>MH Invest II, s.r.o.</t>
  </si>
  <si>
    <t>Samostatné účty ŠR</t>
  </si>
  <si>
    <t>Transfery NO, cirkvi, súkr. školám a pod.</t>
  </si>
  <si>
    <t xml:space="preserve"> - Daň z nehnuteľnosti a iné</t>
  </si>
  <si>
    <t xml:space="preserve"> - Osobitný odvod vybraných fin. inštitúcii</t>
  </si>
  <si>
    <t xml:space="preserve"> - Odvod z hazardných hier</t>
  </si>
  <si>
    <t xml:space="preserve"> - Daň z motorových vozidiel</t>
  </si>
  <si>
    <t xml:space="preserve"> - Poplatok za obchodovanie z emisnými kvótami</t>
  </si>
  <si>
    <t xml:space="preserve">          - Osobitný odvod z podnikania v regul. odvetiach</t>
  </si>
  <si>
    <t xml:space="preserve"> - Príspevky domácností</t>
  </si>
  <si>
    <t>VPÚ DPPO</t>
  </si>
  <si>
    <t>VPÚ DPFO</t>
  </si>
  <si>
    <t>Daňové kredity</t>
  </si>
  <si>
    <t>Bežné transfery ŠR v rámci VS</t>
  </si>
  <si>
    <t>Investície ŠR (vrátane rezervy)</t>
  </si>
  <si>
    <t>Kapitálové transfery ŠR v rámci VS</t>
  </si>
  <si>
    <t>Ostatné kapitálové transfery ŠR</t>
  </si>
  <si>
    <t>Zelená energia</t>
  </si>
  <si>
    <t>Dopravné podniky</t>
  </si>
  <si>
    <t>Tržby ŽSR</t>
  </si>
  <si>
    <t>Tržby ZSSK</t>
  </si>
  <si>
    <t>Tržby NDS</t>
  </si>
  <si>
    <t>*- pri konsolidácii vylučujeme vplyv transferov medzi subjektami verejnej správy</t>
  </si>
  <si>
    <t>PS 2023-2025</t>
  </si>
  <si>
    <t>NRVS 2023-2025</t>
  </si>
  <si>
    <t>Opatrenia vlády v súvislosti s vojnou na Ukrajine</t>
  </si>
  <si>
    <t>Opatrenia vlády na kompenzáciu cien energií</t>
  </si>
  <si>
    <t>Pozn: vzhľadom na spôsob rozpočtovania kapitálových výdavkov štátneho rozpočtu v údajoch nekonsolidujeme kapitálové transfery zo štátneho rozpočtu do subjektov VS</t>
  </si>
  <si>
    <t>ROK 2024</t>
  </si>
  <si>
    <t>Rozpočet VS 2024</t>
  </si>
  <si>
    <t>2024/01</t>
  </si>
  <si>
    <t>Odhad hospodárenia verejnej správy (ESA 2010, odchýlky od RVS 2024-2026, v mil. eur)</t>
  </si>
  <si>
    <t>Odhad hospodárenia verejnej správy (ESA 2010, odchýlky od RVS 2024-2026, NA KONSOLIDOVANEJ* BÁZE, v mil. eur)</t>
  </si>
  <si>
    <t>2024/02</t>
  </si>
  <si>
    <t>2024/03</t>
  </si>
  <si>
    <t>2024/04</t>
  </si>
  <si>
    <t>2024/05</t>
  </si>
  <si>
    <t>2024/06</t>
  </si>
  <si>
    <t>Porovnanie voči schválenému RVS 2024</t>
  </si>
  <si>
    <r>
      <t xml:space="preserve">Odchýlky od </t>
    </r>
    <r>
      <rPr>
        <b/>
        <sz val="11"/>
        <color rgb="FFDCB47B"/>
        <rFont val="Calibri"/>
        <family val="2"/>
        <scheme val="minor"/>
      </rPr>
      <t>PS 2024-2027</t>
    </r>
  </si>
  <si>
    <t>2024/07</t>
  </si>
  <si>
    <t>2024/08</t>
  </si>
  <si>
    <r>
      <t>Odchýlky od</t>
    </r>
    <r>
      <rPr>
        <b/>
        <sz val="11"/>
        <color rgb="FFDCB47B"/>
        <rFont val="Calibri"/>
        <family val="2"/>
        <scheme val="minor"/>
      </rPr>
      <t xml:space="preserve"> </t>
    </r>
    <r>
      <rPr>
        <b/>
        <sz val="11"/>
        <color theme="4"/>
        <rFont val="Calibri"/>
        <family val="2"/>
        <scheme val="minor"/>
      </rPr>
      <t>2024 OS 2Q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</si>
</sst>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S_k_-;\-* #,##0.00\ _S_k_-;_-* &quot;-&quot;??\ _S_k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scheme val="minor"/>
    </font>
    <font>
      <b/>
      <sz val="32"/>
      <color rgb="FF13B5EA"/>
      <name val="Calibri"/>
      <family val="2"/>
      <charset val="238"/>
      <scheme val="minor"/>
    </font>
    <font>
      <b/>
      <sz val="11"/>
      <color rgb="FF11B5EA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13B5EA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Arial Narrow"/>
      <family val="2"/>
      <charset val="238"/>
    </font>
    <font>
      <sz val="8"/>
      <name val="Calibri"/>
      <family val="2"/>
      <scheme val="minor"/>
    </font>
    <font>
      <b/>
      <sz val="11"/>
      <color rgb="FF13B5EA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13B5EA"/>
      <name val="Calibri"/>
      <family val="2"/>
      <scheme val="minor"/>
    </font>
    <font>
      <b/>
      <sz val="11"/>
      <color rgb="FFDCB47B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1B5EA"/>
        <bgColor indexed="64"/>
      </patternFill>
    </fill>
    <fill>
      <patternFill patternType="solid">
        <fgColor rgb="FF13B5EA"/>
        <bgColor indexed="64"/>
      </patternFill>
    </fill>
    <fill>
      <patternFill patternType="solid">
        <fgColor rgb="FFDCB47B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11B5EA"/>
      </top>
      <bottom/>
      <diagonal/>
    </border>
    <border>
      <left/>
      <right/>
      <top/>
      <bottom style="medium">
        <color rgb="FF11B5EA"/>
      </bottom>
      <diagonal/>
    </border>
    <border>
      <left/>
      <right/>
      <top style="medium">
        <color rgb="FF11B5EA"/>
      </top>
      <bottom style="medium">
        <color rgb="FF11B5EA"/>
      </bottom>
      <diagonal/>
    </border>
  </borders>
  <cellStyleXfs count="12">
    <xf numFmtId="0" fontId="0" fillId="0" borderId="0"/>
    <xf numFmtId="0" fontId="10" fillId="0" borderId="0"/>
    <xf numFmtId="0" fontId="12" fillId="0" borderId="0"/>
    <xf numFmtId="0" fontId="12" fillId="0" borderId="0"/>
    <xf numFmtId="164" fontId="17" fillId="0" borderId="0" applyFont="0" applyFill="0" applyBorder="0" applyAlignment="0" applyProtection="0"/>
    <xf numFmtId="0" fontId="18" fillId="0" borderId="0"/>
    <xf numFmtId="0" fontId="5" fillId="0" borderId="0"/>
    <xf numFmtId="0" fontId="5" fillId="0" borderId="0"/>
    <xf numFmtId="0" fontId="3" fillId="0" borderId="0"/>
    <xf numFmtId="0" fontId="3" fillId="0" borderId="0"/>
    <xf numFmtId="164" fontId="17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6" fillId="0" borderId="0" xfId="0" applyFont="1"/>
    <xf numFmtId="3" fontId="7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3" fontId="6" fillId="2" borderId="0" xfId="0" applyNumberFormat="1" applyFont="1" applyFill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2" xfId="0" applyNumberFormat="1" applyFont="1" applyBorder="1" applyAlignment="1">
      <alignment horizontal="left"/>
    </xf>
    <xf numFmtId="3" fontId="6" fillId="2" borderId="2" xfId="0" applyNumberFormat="1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/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0" fontId="11" fillId="3" borderId="0" xfId="1" applyFont="1" applyFill="1" applyAlignment="1">
      <alignment horizontal="left" vertical="center"/>
    </xf>
    <xf numFmtId="0" fontId="11" fillId="2" borderId="0" xfId="0" applyFont="1" applyFill="1" applyAlignment="1">
      <alignment horizontal="right"/>
    </xf>
    <xf numFmtId="0" fontId="13" fillId="0" borderId="0" xfId="2" applyFont="1" applyAlignment="1">
      <alignment vertical="center"/>
    </xf>
    <xf numFmtId="3" fontId="14" fillId="2" borderId="0" xfId="0" applyNumberFormat="1" applyFont="1" applyFill="1"/>
    <xf numFmtId="3" fontId="14" fillId="0" borderId="0" xfId="0" applyNumberFormat="1" applyFont="1"/>
    <xf numFmtId="0" fontId="15" fillId="0" borderId="0" xfId="2" applyFont="1" applyAlignment="1">
      <alignment horizontal="left" vertical="center" indent="1"/>
    </xf>
    <xf numFmtId="3" fontId="6" fillId="2" borderId="0" xfId="0" applyNumberFormat="1" applyFont="1" applyFill="1"/>
    <xf numFmtId="0" fontId="15" fillId="0" borderId="0" xfId="2" applyFont="1" applyAlignment="1">
      <alignment horizontal="left" vertical="center" indent="2"/>
    </xf>
    <xf numFmtId="0" fontId="15" fillId="0" borderId="0" xfId="2" applyFont="1" applyAlignment="1">
      <alignment horizontal="left" vertical="center" indent="3"/>
    </xf>
    <xf numFmtId="0" fontId="11" fillId="3" borderId="0" xfId="2" applyFont="1" applyFill="1" applyAlignment="1">
      <alignment horizontal="left" vertical="center"/>
    </xf>
    <xf numFmtId="3" fontId="11" fillId="2" borderId="0" xfId="0" applyNumberFormat="1" applyFont="1" applyFill="1"/>
    <xf numFmtId="0" fontId="16" fillId="0" borderId="0" xfId="0" applyFont="1"/>
    <xf numFmtId="0" fontId="16" fillId="0" borderId="0" xfId="2" applyFont="1" applyAlignment="1">
      <alignment vertical="center"/>
    </xf>
    <xf numFmtId="3" fontId="16" fillId="2" borderId="0" xfId="0" applyNumberFormat="1" applyFont="1" applyFill="1"/>
    <xf numFmtId="3" fontId="16" fillId="0" borderId="0" xfId="0" applyNumberFormat="1" applyFont="1"/>
    <xf numFmtId="4" fontId="16" fillId="0" borderId="0" xfId="0" applyNumberFormat="1" applyFont="1"/>
    <xf numFmtId="0" fontId="15" fillId="0" borderId="0" xfId="2" applyFont="1" applyAlignment="1">
      <alignment horizontal="left" vertical="center" indent="4"/>
    </xf>
    <xf numFmtId="4" fontId="11" fillId="2" borderId="0" xfId="0" applyNumberFormat="1" applyFont="1" applyFill="1"/>
    <xf numFmtId="3" fontId="4" fillId="0" borderId="1" xfId="0" applyNumberFormat="1" applyFont="1" applyBorder="1" applyAlignment="1">
      <alignment horizontal="left"/>
    </xf>
    <xf numFmtId="0" fontId="15" fillId="0" borderId="0" xfId="2" applyFont="1" applyAlignment="1">
      <alignment horizontal="left" vertical="center"/>
    </xf>
    <xf numFmtId="0" fontId="21" fillId="3" borderId="0" xfId="2" applyFont="1" applyFill="1" applyAlignment="1">
      <alignment horizontal="left" vertical="center"/>
    </xf>
    <xf numFmtId="0" fontId="21" fillId="2" borderId="0" xfId="0" applyFont="1" applyFill="1" applyAlignment="1">
      <alignment horizontal="right"/>
    </xf>
    <xf numFmtId="0" fontId="20" fillId="0" borderId="0" xfId="2" applyFont="1" applyAlignment="1">
      <alignment vertical="center"/>
    </xf>
    <xf numFmtId="3" fontId="20" fillId="0" borderId="0" xfId="0" applyNumberFormat="1" applyFont="1"/>
    <xf numFmtId="0" fontId="22" fillId="0" borderId="0" xfId="2" applyFont="1" applyAlignment="1">
      <alignment horizontal="left" vertical="center" indent="1"/>
    </xf>
    <xf numFmtId="3" fontId="0" fillId="0" borderId="0" xfId="0" applyNumberFormat="1"/>
    <xf numFmtId="3" fontId="21" fillId="2" borderId="0" xfId="0" applyNumberFormat="1" applyFont="1" applyFill="1"/>
    <xf numFmtId="0" fontId="20" fillId="0" borderId="0" xfId="6" applyFont="1" applyAlignment="1">
      <alignment vertical="top"/>
    </xf>
    <xf numFmtId="0" fontId="23" fillId="0" borderId="0" xfId="6" applyFont="1" applyAlignment="1">
      <alignment vertical="top"/>
    </xf>
    <xf numFmtId="0" fontId="11" fillId="4" borderId="0" xfId="0" applyFont="1" applyFill="1" applyAlignment="1">
      <alignment horizontal="right"/>
    </xf>
    <xf numFmtId="3" fontId="11" fillId="4" borderId="0" xfId="0" applyNumberFormat="1" applyFont="1" applyFill="1"/>
    <xf numFmtId="3" fontId="1" fillId="0" borderId="0" xfId="0" applyNumberFormat="1" applyFont="1" applyAlignment="1">
      <alignment horizontal="left"/>
    </xf>
    <xf numFmtId="3" fontId="0" fillId="0" borderId="2" xfId="0" applyNumberFormat="1" applyBorder="1" applyAlignment="1">
      <alignment horizontal="right"/>
    </xf>
    <xf numFmtId="0" fontId="11" fillId="5" borderId="0" xfId="0" applyFont="1" applyFill="1" applyAlignment="1">
      <alignment horizontal="right"/>
    </xf>
    <xf numFmtId="3" fontId="11" fillId="5" borderId="0" xfId="0" applyNumberFormat="1" applyFont="1" applyFill="1"/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</cellXfs>
  <cellStyles count="12">
    <cellStyle name="Čiarka 2" xfId="4" xr:uid="{CA682BC9-45C2-4FB1-A09A-4D9CE450A137}"/>
    <cellStyle name="Čiarka 3" xfId="10" xr:uid="{01B4CE9B-C7D6-4A4D-91F0-34C1917E0137}"/>
    <cellStyle name="Normal" xfId="0" builtinId="0"/>
    <cellStyle name="Normálna 4 2" xfId="6" xr:uid="{C5A91FB8-1500-4A43-8774-E904273E7D1B}"/>
    <cellStyle name="Normálna 4 2 2" xfId="7" xr:uid="{53AE71B0-7B19-4080-8376-F1CB7C2BF543}"/>
    <cellStyle name="Normálna 4 2 2 2" xfId="9" xr:uid="{9F4309BD-3B6B-44FD-AE89-FCEF20501716}"/>
    <cellStyle name="Normálna 4 2 3" xfId="8" xr:uid="{00C58A0C-996F-4E6F-893C-8973BE7614D2}"/>
    <cellStyle name="Normálna 4 2 4" xfId="11" xr:uid="{204D3077-8FB0-4902-9E1E-E0F192D07A5A}"/>
    <cellStyle name="Normálne 2" xfId="3" xr:uid="{11050034-A121-43CD-8508-0D6607D32B52}"/>
    <cellStyle name="normálne 9_Tabulky IFP_casove rady-request_20111102_" xfId="5" xr:uid="{704C976E-9F78-4E26-AA66-43A325241047}"/>
    <cellStyle name="normálne_dane pre rozpocet 2006-2008_JUN2005_final" xfId="2" xr:uid="{A07B7451-9ED0-4B03-A67F-A673A32220C7}"/>
    <cellStyle name="normálne_IFP_DANE_20081103" xfId="1" xr:uid="{E70AB42A-5B5E-49A7-8864-A218D643AAED}"/>
  </cellStyles>
  <dxfs count="0"/>
  <tableStyles count="0" defaultTableStyle="TableStyleMedium2" defaultPivotStyle="PivotStyleLight16"/>
  <colors>
    <mruColors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Motív RRZ">
      <a:dk1>
        <a:sysClr val="windowText" lastClr="000000"/>
      </a:dk1>
      <a:lt1>
        <a:sysClr val="window" lastClr="FFFFFF"/>
      </a:lt1>
      <a:dk2>
        <a:srgbClr val="D82727"/>
      </a:dk2>
      <a:lt2>
        <a:srgbClr val="37B268"/>
      </a:lt2>
      <a:accent1>
        <a:srgbClr val="58595B"/>
      </a:accent1>
      <a:accent2>
        <a:srgbClr val="13B5EA"/>
      </a:accent2>
      <a:accent3>
        <a:srgbClr val="DCB47B"/>
      </a:accent3>
      <a:accent4>
        <a:srgbClr val="3657A7"/>
      </a:accent4>
      <a:accent5>
        <a:srgbClr val="997468"/>
      </a:accent5>
      <a:accent6>
        <a:srgbClr val="9C479B"/>
      </a:accent6>
      <a:hlink>
        <a:srgbClr val="003399"/>
      </a:hlink>
      <a:folHlink>
        <a:srgbClr val="B9D0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9ECF-1244-456A-B85A-4B6141A11460}">
  <sheetPr>
    <tabColor rgb="FF13B5EA"/>
  </sheetPr>
  <dimension ref="A1:P96"/>
  <sheetViews>
    <sheetView showGridLines="0" tabSelected="1" zoomScaleNormal="100" workbookViewId="0">
      <pane xSplit="3" ySplit="8" topLeftCell="D9" activePane="bottomRight" state="frozen"/>
      <selection pane="topRight" activeCell="D1" sqref="D1"/>
      <selection pane="bottomLeft" activeCell="A7" sqref="A7"/>
      <selection pane="bottomRight"/>
    </sheetView>
  </sheetViews>
  <sheetFormatPr defaultColWidth="9.33203125" defaultRowHeight="15" customHeight="1" x14ac:dyDescent="0.3"/>
  <cols>
    <col min="1" max="1" width="2.6640625" customWidth="1"/>
    <col min="2" max="2" width="49.5546875" customWidth="1"/>
    <col min="3" max="3" width="0.6640625" customWidth="1"/>
    <col min="4" max="4" width="16.6640625" customWidth="1"/>
    <col min="5" max="5" width="0.6640625" customWidth="1"/>
    <col min="6" max="7" width="14.6640625" hidden="1" customWidth="1"/>
    <col min="8" max="8" width="0.6640625" customWidth="1"/>
    <col min="9" max="16" width="16.6640625" customWidth="1"/>
  </cols>
  <sheetData>
    <row r="1" spans="1:16" ht="15" customHeight="1" thickBot="1" x14ac:dyDescent="0.35">
      <c r="A1" s="1"/>
      <c r="B1" s="1"/>
      <c r="D1" s="2">
        <f>D94</f>
        <v>-7840.7060000000129</v>
      </c>
      <c r="E1" s="3"/>
      <c r="F1" s="2">
        <f>F94</f>
        <v>0</v>
      </c>
      <c r="G1" s="2">
        <f>G94</f>
        <v>0</v>
      </c>
      <c r="H1" s="3"/>
      <c r="I1" s="2">
        <f t="shared" ref="I1:J1" si="0">I94</f>
        <v>-7877.7920037165313</v>
      </c>
      <c r="J1" s="2">
        <f t="shared" si="0"/>
        <v>-7615.5715544573759</v>
      </c>
      <c r="K1" s="2">
        <f t="shared" ref="K1:L1" si="1">K94</f>
        <v>-7482.770036331829</v>
      </c>
      <c r="L1" s="2">
        <f t="shared" si="1"/>
        <v>-7586.9619447338846</v>
      </c>
      <c r="M1" s="2">
        <f t="shared" ref="M1:N1" si="2">M94</f>
        <v>-7390.7253577748779</v>
      </c>
      <c r="N1" s="2">
        <f t="shared" si="2"/>
        <v>-7078.4314426920537</v>
      </c>
      <c r="O1" s="2">
        <f t="shared" ref="O1:P1" si="3">O94</f>
        <v>-7173.8662987684656</v>
      </c>
      <c r="P1" s="2">
        <f t="shared" si="3"/>
        <v>-7372.9395488428854</v>
      </c>
    </row>
    <row r="2" spans="1:16" ht="15" customHeight="1" x14ac:dyDescent="0.3">
      <c r="A2" s="1"/>
      <c r="B2" s="34" t="s">
        <v>126</v>
      </c>
      <c r="C2" s="4"/>
      <c r="D2" s="5" t="str">
        <f>TEXT(ROUND(D1,0),"# ###")&amp;" mil.eur"</f>
        <v>-7 841 mil.eur</v>
      </c>
      <c r="E2" s="4"/>
      <c r="F2" s="5" t="str">
        <f>TEXT(ROUND(F1,0),"# ###")&amp;" mil.eur"</f>
        <v xml:space="preserve"> mil.eur</v>
      </c>
      <c r="G2" s="5" t="str">
        <f>TEXT(ROUND(G1,0),"# ###")&amp;" mil.eur"</f>
        <v xml:space="preserve"> mil.eur</v>
      </c>
      <c r="H2" s="4"/>
      <c r="I2" s="5" t="str">
        <f t="shared" ref="I2:J2" si="4">TEXT(ROUND(I1,0),"# ###")&amp;" mil.eur"</f>
        <v>-7 878 mil.eur</v>
      </c>
      <c r="J2" s="5" t="str">
        <f t="shared" si="4"/>
        <v>-7 616 mil.eur</v>
      </c>
      <c r="K2" s="5" t="str">
        <f t="shared" ref="K2:L2" si="5">TEXT(ROUND(K1,0),"# ###")&amp;" mil.eur"</f>
        <v>-7 483 mil.eur</v>
      </c>
      <c r="L2" s="5" t="str">
        <f t="shared" si="5"/>
        <v>-7 587 mil.eur</v>
      </c>
      <c r="M2" s="5" t="str">
        <f t="shared" ref="M2:N2" si="6">TEXT(ROUND(M1,0),"# ###")&amp;" mil.eur"</f>
        <v>-7 391 mil.eur</v>
      </c>
      <c r="N2" s="5" t="str">
        <f t="shared" si="6"/>
        <v>-7 078 mil.eur</v>
      </c>
      <c r="O2" s="5" t="str">
        <f t="shared" ref="O2:P2" si="7">TEXT(ROUND(O1,0),"# ###")&amp;" mil.eur"</f>
        <v>-7 174 mil.eur</v>
      </c>
      <c r="P2" s="5" t="str">
        <f t="shared" si="7"/>
        <v>-7 373 mil.eur</v>
      </c>
    </row>
    <row r="3" spans="1:16" ht="15" customHeight="1" x14ac:dyDescent="0.3">
      <c r="A3" s="1"/>
      <c r="B3" s="47" t="s">
        <v>174</v>
      </c>
      <c r="C3" s="6"/>
      <c r="D3" s="7"/>
      <c r="E3" s="6"/>
      <c r="F3" s="7" t="str">
        <f>IF(F1-$D$1&gt;0,"+","")&amp;TEXT(ROUND((F1-$D$1),0),"# ###")&amp;" mil.eur"</f>
        <v>+7 841 mil.eur</v>
      </c>
      <c r="G3" s="7" t="str">
        <f>IF(G1-$D$1&gt;0,"+","")&amp;TEXT(ROUND((G1-$D$1),0),"# ###")&amp;" mil.eur"</f>
        <v>+7 841 mil.eur</v>
      </c>
      <c r="H3" s="6"/>
      <c r="I3" s="7" t="str">
        <f t="shared" ref="I3:J3" si="8">IF(I1-$D$1&gt;0,"+","")&amp;TEXT(ROUND((I1-$D$1),0),"# ###")&amp;" mil.eur"</f>
        <v>-37 mil.eur</v>
      </c>
      <c r="J3" s="7" t="str">
        <f t="shared" si="8"/>
        <v>+225 mil.eur</v>
      </c>
      <c r="K3" s="7" t="str">
        <f t="shared" ref="K3:L3" si="9">IF(K1-$D$1&gt;0,"+","")&amp;TEXT(ROUND((K1-$D$1),0),"# ###")&amp;" mil.eur"</f>
        <v>+358 mil.eur</v>
      </c>
      <c r="L3" s="7" t="str">
        <f t="shared" si="9"/>
        <v>+254 mil.eur</v>
      </c>
      <c r="M3" s="7" t="str">
        <f t="shared" ref="M3:N3" si="10">IF(M1-$D$1&gt;0,"+","")&amp;TEXT(ROUND((M1-$D$1),0),"# ###")&amp;" mil.eur"</f>
        <v>+450 mil.eur</v>
      </c>
      <c r="N3" s="7" t="str">
        <f t="shared" si="10"/>
        <v>+762 mil.eur</v>
      </c>
      <c r="O3" s="7" t="str">
        <f t="shared" ref="O3:P3" si="11">IF(O1-$D$1&gt;0,"+","")&amp;TEXT(ROUND((O1-$D$1),0),"# ###")&amp;" mil.eur"</f>
        <v>+667 mil.eur</v>
      </c>
      <c r="P3" s="7" t="str">
        <f t="shared" si="11"/>
        <v>+468 mil.eur</v>
      </c>
    </row>
    <row r="4" spans="1:16" ht="15" customHeight="1" thickBot="1" x14ac:dyDescent="0.35">
      <c r="A4" s="1"/>
      <c r="B4" s="8" t="s">
        <v>0</v>
      </c>
      <c r="C4" s="9"/>
      <c r="D4" s="10"/>
      <c r="E4" s="9"/>
      <c r="F4" s="10"/>
      <c r="G4" s="10" t="e">
        <f>IF(G1-#REF!&gt;0,"+","")&amp;TEXT(ROUND((G1-#REF!),0),"# ###")&amp;" mil.eur"</f>
        <v>#REF!</v>
      </c>
      <c r="H4" s="9"/>
      <c r="I4" s="10"/>
      <c r="J4" s="48" t="str">
        <f t="shared" ref="J4" si="12">IF(J1-I1&gt;0,"+","")&amp;TEXT(ROUND((J1-I1),0),"# ###")&amp;" mil.eur"</f>
        <v>+262 mil.eur</v>
      </c>
      <c r="K4" s="48" t="str">
        <f t="shared" ref="K4" si="13">IF(K1-J1&gt;0,"+","")&amp;TEXT(ROUND((K1-J1),0),"# ###")&amp;" mil.eur"</f>
        <v>+133 mil.eur</v>
      </c>
      <c r="L4" s="48" t="str">
        <f t="shared" ref="L4" si="14">IF(L1-K1&gt;0,"+","")&amp;TEXT(ROUND((L1-K1),0),"# ###")&amp;" mil.eur"</f>
        <v>-104 mil.eur</v>
      </c>
      <c r="M4" s="48" t="str">
        <f t="shared" ref="M4" si="15">IF(M1-L1&gt;0,"+","")&amp;TEXT(ROUND((M1-L1),0),"# ###")&amp;" mil.eur"</f>
        <v>+196 mil.eur</v>
      </c>
      <c r="N4" s="48" t="str">
        <f t="shared" ref="N4:P4" si="16">IF(N1-M1&gt;0,"+","")&amp;TEXT(ROUND((N1-M1),0),"# ###")&amp;" mil.eur"</f>
        <v>+312 mil.eur</v>
      </c>
      <c r="O4" s="48" t="str">
        <f t="shared" si="16"/>
        <v>-95 mil.eur</v>
      </c>
      <c r="P4" s="48" t="str">
        <f t="shared" si="16"/>
        <v>-199 mil.eur</v>
      </c>
    </row>
    <row r="5" spans="1:16" ht="15" customHeight="1" x14ac:dyDescent="0.3">
      <c r="A5" s="1"/>
      <c r="B5" s="51" t="s">
        <v>164</v>
      </c>
      <c r="C5" s="1"/>
      <c r="D5" s="1"/>
      <c r="E5" s="1"/>
      <c r="F5" s="11"/>
      <c r="G5" s="11"/>
      <c r="H5" s="1"/>
      <c r="I5" s="11"/>
      <c r="J5" s="11"/>
      <c r="K5" s="11"/>
      <c r="L5" s="11"/>
      <c r="M5" s="11"/>
      <c r="N5" s="11"/>
      <c r="O5" s="11"/>
      <c r="P5" s="11"/>
    </row>
    <row r="6" spans="1:16" ht="15" customHeight="1" thickBot="1" x14ac:dyDescent="0.35">
      <c r="A6" s="1"/>
      <c r="B6" s="52"/>
      <c r="C6" s="1"/>
      <c r="D6" s="1"/>
      <c r="E6" s="1"/>
      <c r="F6" s="11"/>
      <c r="G6" s="11"/>
      <c r="H6" s="1"/>
      <c r="I6" s="11"/>
      <c r="J6" s="11"/>
      <c r="K6" s="11"/>
      <c r="L6" s="11"/>
      <c r="M6" s="11"/>
      <c r="N6" s="11"/>
      <c r="O6" s="11"/>
      <c r="P6" s="11"/>
    </row>
    <row r="7" spans="1:16" ht="15" customHeight="1" thickBot="1" x14ac:dyDescent="0.35">
      <c r="A7" s="1"/>
      <c r="B7" s="12" t="s">
        <v>1</v>
      </c>
      <c r="C7" s="4"/>
      <c r="D7" s="13" t="s">
        <v>2</v>
      </c>
      <c r="E7" s="14"/>
      <c r="F7" s="13" t="s">
        <v>2</v>
      </c>
      <c r="G7" s="13" t="s">
        <v>2</v>
      </c>
      <c r="H7" s="14"/>
      <c r="I7" s="15" t="s">
        <v>3</v>
      </c>
      <c r="J7" s="15" t="s">
        <v>3</v>
      </c>
      <c r="K7" s="15" t="s">
        <v>3</v>
      </c>
      <c r="L7" s="15" t="s">
        <v>3</v>
      </c>
      <c r="M7" s="15" t="s">
        <v>3</v>
      </c>
      <c r="N7" s="15" t="s">
        <v>3</v>
      </c>
      <c r="O7" s="15" t="s">
        <v>3</v>
      </c>
      <c r="P7" s="15" t="s">
        <v>3</v>
      </c>
    </row>
    <row r="8" spans="1:16" ht="15" customHeight="1" x14ac:dyDescent="0.3">
      <c r="A8" s="1"/>
      <c r="B8" s="16" t="s">
        <v>77</v>
      </c>
      <c r="C8" s="17"/>
      <c r="D8" s="17" t="s">
        <v>165</v>
      </c>
      <c r="E8" s="17"/>
      <c r="F8" s="17" t="s">
        <v>159</v>
      </c>
      <c r="G8" s="17" t="s">
        <v>160</v>
      </c>
      <c r="H8" s="17"/>
      <c r="I8" s="17" t="s">
        <v>166</v>
      </c>
      <c r="J8" s="17" t="s">
        <v>169</v>
      </c>
      <c r="K8" s="17" t="s">
        <v>170</v>
      </c>
      <c r="L8" s="17" t="s">
        <v>171</v>
      </c>
      <c r="M8" s="17" t="s">
        <v>172</v>
      </c>
      <c r="N8" s="17" t="s">
        <v>173</v>
      </c>
      <c r="O8" s="17" t="s">
        <v>176</v>
      </c>
      <c r="P8" s="17" t="s">
        <v>177</v>
      </c>
    </row>
    <row r="9" spans="1:16" s="27" customFormat="1" ht="15" customHeight="1" x14ac:dyDescent="0.3">
      <c r="B9" s="28" t="s">
        <v>79</v>
      </c>
      <c r="C9" s="29"/>
      <c r="D9" s="30">
        <f>D11+D31+D36+D43</f>
        <v>53480.522999999994</v>
      </c>
      <c r="E9" s="29"/>
      <c r="F9" s="30">
        <f>F11+F31+F36+F43</f>
        <v>0</v>
      </c>
      <c r="G9" s="30">
        <f>G11+G31+G36+G43</f>
        <v>0</v>
      </c>
      <c r="H9" s="29"/>
      <c r="I9" s="30">
        <f t="shared" ref="I9:J9" si="17">I11+I31+I36+I43</f>
        <v>53692.739364101471</v>
      </c>
      <c r="J9" s="30">
        <f t="shared" si="17"/>
        <v>53714.383017738059</v>
      </c>
      <c r="K9" s="30">
        <f t="shared" ref="K9:L9" si="18">K11+K31+K36+K43</f>
        <v>53814.241532807035</v>
      </c>
      <c r="L9" s="30">
        <f t="shared" si="18"/>
        <v>53981.769385391402</v>
      </c>
      <c r="M9" s="30">
        <f t="shared" ref="M9:N9" si="19">M11+M31+M36+M43</f>
        <v>54335.880646592421</v>
      </c>
      <c r="N9" s="30">
        <f t="shared" si="19"/>
        <v>54812.351350434394</v>
      </c>
      <c r="O9" s="30">
        <f t="shared" ref="O9:P9" si="20">O11+O31+O36+O43</f>
        <v>54711.380305711282</v>
      </c>
      <c r="P9" s="30">
        <f t="shared" si="20"/>
        <v>54631.4843469271</v>
      </c>
    </row>
    <row r="10" spans="1:16" s="27" customFormat="1" ht="15" customHeight="1" x14ac:dyDescent="0.3">
      <c r="B10" s="28" t="s">
        <v>7</v>
      </c>
      <c r="C10" s="29"/>
      <c r="D10" s="31">
        <f>D9/D$96*100</f>
        <v>40.720659540316376</v>
      </c>
      <c r="E10" s="29"/>
      <c r="F10" s="31" t="e">
        <f>F9/F$96*100</f>
        <v>#DIV/0!</v>
      </c>
      <c r="G10" s="31" t="e">
        <f>G9/G$96*100</f>
        <v>#DIV/0!</v>
      </c>
      <c r="H10" s="29"/>
      <c r="I10" s="31">
        <f t="shared" ref="I10:J10" si="21">I9/I$96*100</f>
        <v>41.821172291558277</v>
      </c>
      <c r="J10" s="31">
        <f t="shared" si="21"/>
        <v>41.838030492098518</v>
      </c>
      <c r="K10" s="31">
        <f t="shared" ref="K10:L10" si="22">K9/K$96*100</f>
        <v>41.676889413391962</v>
      </c>
      <c r="L10" s="31">
        <f t="shared" si="22"/>
        <v>41.583134919452583</v>
      </c>
      <c r="M10" s="31">
        <f t="shared" ref="M10:N10" si="23">M9/M$96*100</f>
        <v>41.855913239220008</v>
      </c>
      <c r="N10" s="31">
        <f t="shared" si="23"/>
        <v>41.945328282484347</v>
      </c>
      <c r="O10" s="31">
        <f t="shared" ref="O10:P10" si="24">O9/O$96*100</f>
        <v>41.868059865538335</v>
      </c>
      <c r="P10" s="31">
        <f t="shared" si="24"/>
        <v>41.806919225936504</v>
      </c>
    </row>
    <row r="11" spans="1:16" ht="15" customHeight="1" x14ac:dyDescent="0.3">
      <c r="A11" s="1"/>
      <c r="B11" s="18" t="s">
        <v>8</v>
      </c>
      <c r="C11" s="19"/>
      <c r="D11" s="20">
        <v>25806.641</v>
      </c>
      <c r="E11" s="19"/>
      <c r="F11" s="20"/>
      <c r="G11" s="20"/>
      <c r="H11" s="19"/>
      <c r="I11" s="20">
        <v>25522.534944003361</v>
      </c>
      <c r="J11" s="20">
        <v>25485.523974350683</v>
      </c>
      <c r="K11" s="20">
        <v>25293.774266355667</v>
      </c>
      <c r="L11" s="20">
        <v>25279.208266355665</v>
      </c>
      <c r="M11" s="20">
        <v>25307.35534538373</v>
      </c>
      <c r="N11" s="20">
        <v>25797.496965383725</v>
      </c>
      <c r="O11" s="20">
        <v>25762.553062383726</v>
      </c>
      <c r="P11" s="20">
        <v>25743.001273624159</v>
      </c>
    </row>
    <row r="12" spans="1:16" ht="15" customHeight="1" x14ac:dyDescent="0.3">
      <c r="A12" s="1"/>
      <c r="B12" s="21" t="s">
        <v>9</v>
      </c>
      <c r="C12" s="22"/>
      <c r="D12" s="11">
        <v>15385.663</v>
      </c>
      <c r="E12" s="22"/>
      <c r="F12" s="11"/>
      <c r="G12" s="11"/>
      <c r="H12" s="22"/>
      <c r="I12" s="11">
        <v>15120.938626775254</v>
      </c>
      <c r="J12" s="11">
        <v>15113.503536506285</v>
      </c>
      <c r="K12" s="11">
        <v>14938.051541389643</v>
      </c>
      <c r="L12" s="11">
        <v>15102.947541389643</v>
      </c>
      <c r="M12" s="11">
        <v>15109.201787515445</v>
      </c>
      <c r="N12" s="11">
        <v>15281.499482514444</v>
      </c>
      <c r="O12" s="11">
        <v>15236.661775894443</v>
      </c>
      <c r="P12" s="11">
        <v>15091.671522151331</v>
      </c>
    </row>
    <row r="13" spans="1:16" ht="15" customHeight="1" x14ac:dyDescent="0.3">
      <c r="A13" s="1"/>
      <c r="B13" s="23" t="s">
        <v>10</v>
      </c>
      <c r="C13" s="22"/>
      <c r="D13" s="11">
        <v>10081.564</v>
      </c>
      <c r="E13" s="22"/>
      <c r="F13" s="11"/>
      <c r="G13" s="11"/>
      <c r="H13" s="22"/>
      <c r="I13" s="11">
        <v>10126</v>
      </c>
      <c r="J13" s="11">
        <v>10160</v>
      </c>
      <c r="K13" s="11">
        <v>10028</v>
      </c>
      <c r="L13" s="11">
        <v>10028</v>
      </c>
      <c r="M13" s="11">
        <v>10028</v>
      </c>
      <c r="N13" s="11">
        <v>10060</v>
      </c>
      <c r="O13" s="11">
        <v>10000</v>
      </c>
      <c r="P13" s="11">
        <v>9900</v>
      </c>
    </row>
    <row r="14" spans="1:16" ht="15" customHeight="1" x14ac:dyDescent="0.3">
      <c r="A14" s="1"/>
      <c r="B14" s="23" t="s">
        <v>11</v>
      </c>
      <c r="C14" s="22"/>
      <c r="D14" s="11">
        <v>3060.3789999999999</v>
      </c>
      <c r="E14" s="22"/>
      <c r="F14" s="11"/>
      <c r="G14" s="11"/>
      <c r="H14" s="22"/>
      <c r="I14" s="11">
        <v>2715.3799999999997</v>
      </c>
      <c r="J14" s="11">
        <v>2723.28</v>
      </c>
      <c r="K14" s="11">
        <v>2722.8799999999997</v>
      </c>
      <c r="L14" s="11">
        <v>2726.18</v>
      </c>
      <c r="M14" s="11">
        <v>2725.98</v>
      </c>
      <c r="N14" s="11">
        <v>2737.98</v>
      </c>
      <c r="O14" s="11">
        <v>2748.9800000000005</v>
      </c>
      <c r="P14" s="11">
        <v>2738.9800000000005</v>
      </c>
    </row>
    <row r="15" spans="1:16" ht="15" customHeight="1" x14ac:dyDescent="0.3">
      <c r="A15" s="1"/>
      <c r="B15" s="23" t="s">
        <v>139</v>
      </c>
      <c r="C15" s="22"/>
      <c r="D15" s="11">
        <v>482.62099999999998</v>
      </c>
      <c r="E15" s="22"/>
      <c r="F15" s="11"/>
      <c r="G15" s="11"/>
      <c r="H15" s="22"/>
      <c r="I15" s="11">
        <v>563.15170699953183</v>
      </c>
      <c r="J15" s="11">
        <v>554.36604676000002</v>
      </c>
      <c r="K15" s="11">
        <v>554.408516007</v>
      </c>
      <c r="L15" s="11">
        <v>554.408516007</v>
      </c>
      <c r="M15" s="11">
        <v>563.77895844400007</v>
      </c>
      <c r="N15" s="11">
        <v>573.211333083</v>
      </c>
      <c r="O15" s="11">
        <v>573.211333083</v>
      </c>
      <c r="P15" s="11">
        <v>587.31277304299999</v>
      </c>
    </row>
    <row r="16" spans="1:16" ht="15" customHeight="1" x14ac:dyDescent="0.3">
      <c r="A16" s="1"/>
      <c r="B16" s="23" t="s">
        <v>140</v>
      </c>
      <c r="C16" s="22"/>
      <c r="D16" s="11">
        <v>0</v>
      </c>
      <c r="E16" s="22"/>
      <c r="F16" s="11"/>
      <c r="G16" s="11"/>
      <c r="H16" s="22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</row>
    <row r="17" spans="1:16" ht="15" customHeight="1" x14ac:dyDescent="0.3">
      <c r="A17" s="1"/>
      <c r="B17" s="23" t="s">
        <v>141</v>
      </c>
      <c r="C17" s="22"/>
      <c r="D17" s="11">
        <v>333.21899999999999</v>
      </c>
      <c r="E17" s="22"/>
      <c r="F17" s="11"/>
      <c r="G17" s="11"/>
      <c r="H17" s="22"/>
      <c r="I17" s="11">
        <v>331.03500000000003</v>
      </c>
      <c r="J17" s="11">
        <v>334.00856299999998</v>
      </c>
      <c r="K17" s="11">
        <v>327.00856299999998</v>
      </c>
      <c r="L17" s="11">
        <v>327.00856299999998</v>
      </c>
      <c r="M17" s="11">
        <v>327.00856299999998</v>
      </c>
      <c r="N17" s="11">
        <v>354.00856299999998</v>
      </c>
      <c r="O17" s="11">
        <v>343.00856299999998</v>
      </c>
      <c r="P17" s="11">
        <v>345.00856299999998</v>
      </c>
    </row>
    <row r="18" spans="1:16" ht="15" customHeight="1" x14ac:dyDescent="0.3">
      <c r="A18" s="1"/>
      <c r="B18" s="23" t="s">
        <v>142</v>
      </c>
      <c r="C18" s="22"/>
      <c r="D18" s="11">
        <v>139.916</v>
      </c>
      <c r="E18" s="22"/>
      <c r="F18" s="11"/>
      <c r="G18" s="11"/>
      <c r="H18" s="22"/>
      <c r="I18" s="11">
        <v>137.30000000000001</v>
      </c>
      <c r="J18" s="11">
        <v>137.30000000000001</v>
      </c>
      <c r="K18" s="11">
        <v>137.69999999999999</v>
      </c>
      <c r="L18" s="11">
        <v>137.69999999999999</v>
      </c>
      <c r="M18" s="11">
        <v>138.69999999999999</v>
      </c>
      <c r="N18" s="11">
        <v>139.69999999999999</v>
      </c>
      <c r="O18" s="11">
        <v>138.30000000000001</v>
      </c>
      <c r="P18" s="11">
        <v>140.69999999999999</v>
      </c>
    </row>
    <row r="19" spans="1:16" ht="15" customHeight="1" x14ac:dyDescent="0.3">
      <c r="A19" s="1"/>
      <c r="B19" s="23" t="s">
        <v>143</v>
      </c>
      <c r="C19" s="22"/>
      <c r="D19" s="11">
        <v>383.93099999999998</v>
      </c>
      <c r="E19" s="22"/>
      <c r="F19" s="11"/>
      <c r="G19" s="11"/>
      <c r="H19" s="22"/>
      <c r="I19" s="11">
        <v>391</v>
      </c>
      <c r="J19" s="11">
        <v>387</v>
      </c>
      <c r="K19" s="11">
        <v>387</v>
      </c>
      <c r="L19" s="11">
        <v>383.18400000000003</v>
      </c>
      <c r="M19" s="11">
        <v>383.18400000000003</v>
      </c>
      <c r="N19" s="11">
        <v>383.18400000000003</v>
      </c>
      <c r="O19" s="11">
        <v>383.18400000000003</v>
      </c>
      <c r="P19" s="11">
        <v>383.18400000000003</v>
      </c>
    </row>
    <row r="20" spans="1:16" ht="15" customHeight="1" x14ac:dyDescent="0.3">
      <c r="A20" s="1"/>
      <c r="B20" s="23" t="s">
        <v>46</v>
      </c>
      <c r="C20" s="22"/>
      <c r="D20" s="11">
        <v>904.03300000000013</v>
      </c>
      <c r="E20" s="22"/>
      <c r="F20" s="11"/>
      <c r="G20" s="11"/>
      <c r="H20" s="22"/>
      <c r="I20" s="11">
        <v>857.07191977572438</v>
      </c>
      <c r="J20" s="11">
        <v>817.54892674628536</v>
      </c>
      <c r="K20" s="11">
        <v>781.05446238264267</v>
      </c>
      <c r="L20" s="11">
        <v>946.46646238264293</v>
      </c>
      <c r="M20" s="11">
        <v>942.55026607144646</v>
      </c>
      <c r="N20" s="11">
        <v>1033.4155864314453</v>
      </c>
      <c r="O20" s="11">
        <v>1049.9778798114457</v>
      </c>
      <c r="P20" s="11">
        <v>996.48618610833182</v>
      </c>
    </row>
    <row r="21" spans="1:16" ht="15" customHeight="1" x14ac:dyDescent="0.3">
      <c r="A21" s="1"/>
      <c r="B21" s="21" t="s">
        <v>13</v>
      </c>
      <c r="C21" s="22"/>
      <c r="D21" s="11">
        <v>10420.977999999999</v>
      </c>
      <c r="E21" s="22"/>
      <c r="F21" s="11"/>
      <c r="G21" s="11"/>
      <c r="H21" s="22"/>
      <c r="I21" s="11">
        <v>10401.596317228104</v>
      </c>
      <c r="J21" s="11">
        <v>10372.0204378444</v>
      </c>
      <c r="K21" s="11">
        <v>10355.722724966025</v>
      </c>
      <c r="L21" s="11">
        <v>10176.260724966023</v>
      </c>
      <c r="M21" s="11">
        <v>10198.153557868285</v>
      </c>
      <c r="N21" s="11">
        <v>10515.997482869283</v>
      </c>
      <c r="O21" s="11">
        <v>10525.891286489285</v>
      </c>
      <c r="P21" s="11">
        <v>10651.329751472827</v>
      </c>
    </row>
    <row r="22" spans="1:16" ht="15" customHeight="1" x14ac:dyDescent="0.3">
      <c r="A22" s="1"/>
      <c r="B22" s="23" t="s">
        <v>14</v>
      </c>
      <c r="C22" s="22"/>
      <c r="D22" s="11">
        <v>4802.55</v>
      </c>
      <c r="E22" s="22"/>
      <c r="F22" s="11"/>
      <c r="G22" s="11"/>
      <c r="H22" s="22"/>
      <c r="I22" s="11">
        <v>4765.5429999999997</v>
      </c>
      <c r="J22" s="11">
        <v>4731.9549999999999</v>
      </c>
      <c r="K22" s="11">
        <v>4735.5169999999998</v>
      </c>
      <c r="L22" s="11">
        <v>4702.5169999999998</v>
      </c>
      <c r="M22" s="11">
        <v>4695.5169999999998</v>
      </c>
      <c r="N22" s="11">
        <v>4784.2629999999999</v>
      </c>
      <c r="O22" s="11">
        <v>4787.2629999999999</v>
      </c>
      <c r="P22" s="11">
        <v>4799</v>
      </c>
    </row>
    <row r="23" spans="1:16" s="1" customFormat="1" ht="15" customHeight="1" x14ac:dyDescent="0.3">
      <c r="B23" s="24" t="s">
        <v>15</v>
      </c>
      <c r="C23" s="22"/>
      <c r="D23" s="11">
        <v>4604.598</v>
      </c>
      <c r="E23" s="22"/>
      <c r="F23" s="11"/>
      <c r="G23" s="11"/>
      <c r="H23" s="22"/>
      <c r="I23" s="11"/>
      <c r="J23" s="11"/>
      <c r="K23" s="11"/>
      <c r="L23" s="11"/>
      <c r="M23" s="11"/>
      <c r="N23" s="11"/>
      <c r="O23" s="11"/>
      <c r="P23" s="11"/>
    </row>
    <row r="24" spans="1:16" s="1" customFormat="1" ht="15" customHeight="1" x14ac:dyDescent="0.3">
      <c r="B24" s="24" t="s">
        <v>16</v>
      </c>
      <c r="C24" s="22"/>
      <c r="D24" s="11">
        <v>197.952</v>
      </c>
      <c r="E24" s="22"/>
      <c r="F24" s="11"/>
      <c r="G24" s="11"/>
      <c r="H24" s="22"/>
      <c r="I24" s="11"/>
      <c r="J24" s="11"/>
      <c r="K24" s="11"/>
      <c r="L24" s="11"/>
      <c r="M24" s="11"/>
      <c r="N24" s="11"/>
      <c r="O24" s="11"/>
      <c r="P24" s="11"/>
    </row>
    <row r="25" spans="1:16" ht="15" customHeight="1" x14ac:dyDescent="0.3">
      <c r="A25" s="1"/>
      <c r="B25" s="23" t="s">
        <v>17</v>
      </c>
      <c r="C25" s="22"/>
      <c r="D25" s="11">
        <v>5031.16</v>
      </c>
      <c r="E25" s="22"/>
      <c r="F25" s="11"/>
      <c r="G25" s="11"/>
      <c r="H25" s="22"/>
      <c r="I25" s="11">
        <v>4864.8070000000007</v>
      </c>
      <c r="J25" s="11">
        <v>4881.7880000000005</v>
      </c>
      <c r="K25" s="11">
        <v>4885.8059999999996</v>
      </c>
      <c r="L25" s="11">
        <v>4885.8059999999996</v>
      </c>
      <c r="M25" s="11">
        <v>4885.8059999999996</v>
      </c>
      <c r="N25" s="11">
        <v>5086.915</v>
      </c>
      <c r="O25" s="11">
        <v>5086.915</v>
      </c>
      <c r="P25" s="11">
        <v>5202</v>
      </c>
    </row>
    <row r="26" spans="1:16" ht="15" customHeight="1" x14ac:dyDescent="0.3">
      <c r="A26" s="1"/>
      <c r="B26" s="35" t="s">
        <v>144</v>
      </c>
      <c r="C26" s="22"/>
      <c r="D26" s="11">
        <v>513.50900000000001</v>
      </c>
      <c r="E26" s="22"/>
      <c r="F26" s="11"/>
      <c r="G26" s="11"/>
      <c r="H26" s="22"/>
      <c r="I26" s="11">
        <v>454.69799999999998</v>
      </c>
      <c r="J26" s="11">
        <v>447.971</v>
      </c>
      <c r="K26" s="11">
        <v>448.05700000000002</v>
      </c>
      <c r="L26" s="11">
        <v>448.05700000000002</v>
      </c>
      <c r="M26" s="11">
        <v>448.05700000000002</v>
      </c>
      <c r="N26" s="11">
        <v>505.42399999999998</v>
      </c>
      <c r="O26" s="11">
        <v>505.42399999999998</v>
      </c>
      <c r="P26" s="11">
        <v>505</v>
      </c>
    </row>
    <row r="27" spans="1:16" ht="15" customHeight="1" x14ac:dyDescent="0.3">
      <c r="A27" s="1"/>
      <c r="B27" s="23" t="s">
        <v>18</v>
      </c>
      <c r="C27" s="22"/>
      <c r="D27" s="11">
        <v>415.07</v>
      </c>
      <c r="E27" s="22"/>
      <c r="F27" s="11"/>
      <c r="G27" s="11"/>
      <c r="H27" s="22"/>
      <c r="I27" s="11">
        <v>421.6</v>
      </c>
      <c r="J27" s="11">
        <v>422.4</v>
      </c>
      <c r="K27" s="11">
        <v>466.2</v>
      </c>
      <c r="L27" s="11">
        <v>479.1</v>
      </c>
      <c r="M27" s="11">
        <v>491.4</v>
      </c>
      <c r="N27" s="11">
        <v>519</v>
      </c>
      <c r="O27" s="11">
        <v>519</v>
      </c>
      <c r="P27" s="11">
        <v>519</v>
      </c>
    </row>
    <row r="28" spans="1:16" ht="15" customHeight="1" x14ac:dyDescent="0.3">
      <c r="A28" s="1"/>
      <c r="B28" s="23" t="s">
        <v>12</v>
      </c>
      <c r="C28" s="22"/>
      <c r="D28" s="11">
        <v>56.08</v>
      </c>
      <c r="E28" s="22"/>
      <c r="F28" s="11"/>
      <c r="G28" s="11"/>
      <c r="H28" s="22"/>
      <c r="I28" s="11">
        <v>49.051551858481929</v>
      </c>
      <c r="J28" s="11">
        <v>44.471151373660142</v>
      </c>
      <c r="K28" s="11">
        <v>44.428438495283984</v>
      </c>
      <c r="L28" s="11">
        <v>44.428438495283984</v>
      </c>
      <c r="M28" s="11">
        <v>47.876183058283985</v>
      </c>
      <c r="N28" s="11">
        <v>45.301254639283989</v>
      </c>
      <c r="O28" s="11">
        <v>45.301254639283989</v>
      </c>
      <c r="P28" s="11">
        <v>46.756825452827186</v>
      </c>
    </row>
    <row r="29" spans="1:16" ht="15" customHeight="1" x14ac:dyDescent="0.3">
      <c r="A29" s="1"/>
      <c r="B29" s="23" t="s">
        <v>46</v>
      </c>
      <c r="C29" s="22"/>
      <c r="D29" s="11">
        <v>116.11799999999913</v>
      </c>
      <c r="E29" s="22"/>
      <c r="F29" s="11"/>
      <c r="G29" s="11"/>
      <c r="H29" s="22"/>
      <c r="I29" s="11">
        <v>300.59476536962211</v>
      </c>
      <c r="J29" s="11">
        <v>291.40628647073936</v>
      </c>
      <c r="K29" s="11">
        <v>223.77128647073914</v>
      </c>
      <c r="L29" s="11">
        <v>64.409286470738152</v>
      </c>
      <c r="M29" s="11">
        <v>77.554374810000809</v>
      </c>
      <c r="N29" s="11">
        <v>80.518228229999295</v>
      </c>
      <c r="O29" s="11">
        <v>87.412031850000858</v>
      </c>
      <c r="P29" s="11">
        <v>84.572926020000523</v>
      </c>
    </row>
    <row r="30" spans="1:16" ht="15" customHeight="1" x14ac:dyDescent="0.3">
      <c r="A30" s="1"/>
      <c r="B30" s="21" t="s">
        <v>19</v>
      </c>
      <c r="C30" s="22"/>
      <c r="D30" s="11"/>
      <c r="E30" s="22"/>
      <c r="F30" s="11"/>
      <c r="G30" s="11"/>
      <c r="H30" s="22"/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</row>
    <row r="31" spans="1:16" ht="15" customHeight="1" x14ac:dyDescent="0.3">
      <c r="A31" s="1"/>
      <c r="B31" s="18" t="s">
        <v>20</v>
      </c>
      <c r="C31" s="19"/>
      <c r="D31" s="20">
        <v>20724.744999999999</v>
      </c>
      <c r="E31" s="19"/>
      <c r="F31" s="20"/>
      <c r="G31" s="20"/>
      <c r="H31" s="19"/>
      <c r="I31" s="20">
        <v>20808.423070985675</v>
      </c>
      <c r="J31" s="20">
        <v>20895.146026739683</v>
      </c>
      <c r="K31" s="20">
        <v>20849.47187040186</v>
      </c>
      <c r="L31" s="20">
        <v>20791.871870401861</v>
      </c>
      <c r="M31" s="20">
        <v>20889.916605096812</v>
      </c>
      <c r="N31" s="20">
        <v>20943.10339599365</v>
      </c>
      <c r="O31" s="20">
        <v>20913.64245296365</v>
      </c>
      <c r="P31" s="20">
        <v>20904.212204751286</v>
      </c>
    </row>
    <row r="32" spans="1:16" ht="15" customHeight="1" x14ac:dyDescent="0.3">
      <c r="A32" s="1"/>
      <c r="B32" s="21" t="s">
        <v>21</v>
      </c>
      <c r="C32" s="22"/>
      <c r="D32" s="11">
        <v>20412.292999999998</v>
      </c>
      <c r="E32" s="22"/>
      <c r="F32" s="11"/>
      <c r="G32" s="11"/>
      <c r="H32" s="22"/>
      <c r="I32" s="11">
        <v>20421.26790514926</v>
      </c>
      <c r="J32" s="11">
        <v>20503.725521022243</v>
      </c>
      <c r="K32" s="11">
        <v>20457.269362065505</v>
      </c>
      <c r="L32" s="11">
        <v>20399.669362065506</v>
      </c>
      <c r="M32" s="11">
        <v>20508.364550063168</v>
      </c>
      <c r="N32" s="11">
        <v>20559.952224000004</v>
      </c>
      <c r="O32" s="11">
        <v>20533.292950000003</v>
      </c>
      <c r="P32" s="11">
        <v>20530.670082999997</v>
      </c>
    </row>
    <row r="33" spans="1:16" s="1" customFormat="1" ht="15" customHeight="1" x14ac:dyDescent="0.3">
      <c r="B33" s="23" t="s">
        <v>22</v>
      </c>
      <c r="C33" s="22"/>
      <c r="D33" s="11">
        <v>11346.319</v>
      </c>
      <c r="E33" s="22"/>
      <c r="F33" s="11"/>
      <c r="G33" s="11"/>
      <c r="H33" s="22"/>
      <c r="I33" s="11"/>
      <c r="J33" s="11"/>
      <c r="K33" s="11"/>
      <c r="L33" s="11"/>
      <c r="M33" s="11"/>
      <c r="N33" s="11"/>
      <c r="O33" s="11"/>
      <c r="P33" s="11"/>
    </row>
    <row r="34" spans="1:16" s="1" customFormat="1" ht="15" customHeight="1" x14ac:dyDescent="0.3">
      <c r="B34" s="23" t="s">
        <v>145</v>
      </c>
      <c r="C34" s="22"/>
      <c r="D34" s="11">
        <v>9065.9740000000002</v>
      </c>
      <c r="E34" s="22"/>
      <c r="F34" s="11"/>
      <c r="G34" s="11"/>
      <c r="H34" s="22"/>
      <c r="I34" s="11"/>
      <c r="J34" s="11"/>
      <c r="K34" s="11"/>
      <c r="L34" s="11"/>
      <c r="M34" s="11"/>
      <c r="N34" s="11"/>
      <c r="O34" s="11"/>
      <c r="P34" s="11"/>
    </row>
    <row r="35" spans="1:16" ht="15" customHeight="1" x14ac:dyDescent="0.3">
      <c r="A35" s="1"/>
      <c r="B35" s="21" t="s">
        <v>23</v>
      </c>
      <c r="C35" s="22"/>
      <c r="D35" s="11">
        <v>312.452</v>
      </c>
      <c r="E35" s="22"/>
      <c r="F35" s="11"/>
      <c r="G35" s="11"/>
      <c r="H35" s="22"/>
      <c r="I35" s="11">
        <v>387.15516583641363</v>
      </c>
      <c r="J35" s="11">
        <v>391.42050571743891</v>
      </c>
      <c r="K35" s="11">
        <v>392.20250833635544</v>
      </c>
      <c r="L35" s="11">
        <v>392.20250833635544</v>
      </c>
      <c r="M35" s="11">
        <v>381.55205503364516</v>
      </c>
      <c r="N35" s="11">
        <v>383.15117199364562</v>
      </c>
      <c r="O35" s="11">
        <v>380.3495029636457</v>
      </c>
      <c r="P35" s="11">
        <v>373.5421217512868</v>
      </c>
    </row>
    <row r="36" spans="1:16" ht="15" customHeight="1" x14ac:dyDescent="0.3">
      <c r="A36" s="1"/>
      <c r="B36" s="18" t="s">
        <v>24</v>
      </c>
      <c r="C36" s="19"/>
      <c r="D36" s="20">
        <v>4444.5050000000001</v>
      </c>
      <c r="E36" s="19"/>
      <c r="F36" s="20"/>
      <c r="G36" s="20"/>
      <c r="H36" s="19"/>
      <c r="I36" s="20">
        <v>4400.129204644285</v>
      </c>
      <c r="J36" s="20">
        <v>4464.2725197491873</v>
      </c>
      <c r="K36" s="20">
        <v>4498.2681361659452</v>
      </c>
      <c r="L36" s="20">
        <v>4632.2592464620739</v>
      </c>
      <c r="M36" s="20">
        <v>4863.1661294262458</v>
      </c>
      <c r="N36" s="20">
        <v>4886.7973273016069</v>
      </c>
      <c r="O36" s="20">
        <v>4832.0051642380095</v>
      </c>
      <c r="P36" s="20">
        <v>4819.0332006080243</v>
      </c>
    </row>
    <row r="37" spans="1:16" ht="15" customHeight="1" x14ac:dyDescent="0.3">
      <c r="A37" s="1"/>
      <c r="B37" s="21" t="s">
        <v>25</v>
      </c>
      <c r="C37" s="22"/>
      <c r="D37" s="11">
        <v>3314.3939999999998</v>
      </c>
      <c r="E37" s="22"/>
      <c r="F37" s="11"/>
      <c r="G37" s="11"/>
      <c r="H37" s="22"/>
      <c r="I37" s="11">
        <v>3303.4471908425594</v>
      </c>
      <c r="J37" s="11">
        <v>3329.8245311931009</v>
      </c>
      <c r="K37" s="11">
        <v>3366.8830460133404</v>
      </c>
      <c r="L37" s="11">
        <v>3485.7898264461273</v>
      </c>
      <c r="M37" s="11">
        <v>3693.2551227426206</v>
      </c>
      <c r="N37" s="11">
        <v>3698.0720812344134</v>
      </c>
      <c r="O37" s="11">
        <v>3640.9191234936216</v>
      </c>
      <c r="P37" s="11">
        <v>3624.0778435500251</v>
      </c>
    </row>
    <row r="38" spans="1:16" ht="15" customHeight="1" x14ac:dyDescent="0.3">
      <c r="A38" s="1"/>
      <c r="B38" s="23" t="s">
        <v>26</v>
      </c>
      <c r="C38" s="22"/>
      <c r="D38" s="11">
        <v>2982.0529999999999</v>
      </c>
      <c r="E38" s="22"/>
      <c r="F38" s="11"/>
      <c r="G38" s="11"/>
      <c r="H38" s="22"/>
      <c r="I38" s="11">
        <v>2832.0325337553036</v>
      </c>
      <c r="J38" s="11">
        <v>2872.8788284400271</v>
      </c>
      <c r="K38" s="11">
        <v>2910.3742138122288</v>
      </c>
      <c r="L38" s="11">
        <v>2964.5883391765929</v>
      </c>
      <c r="M38" s="11">
        <v>3138.8237065923604</v>
      </c>
      <c r="N38" s="11">
        <v>3137.0392252979887</v>
      </c>
      <c r="O38" s="11">
        <v>3090.5326048672578</v>
      </c>
      <c r="P38" s="11">
        <v>3082.4641385887976</v>
      </c>
    </row>
    <row r="39" spans="1:16" ht="15" customHeight="1" x14ac:dyDescent="0.3">
      <c r="A39" s="1"/>
      <c r="B39" s="23" t="s">
        <v>27</v>
      </c>
      <c r="C39" s="22"/>
      <c r="D39" s="11">
        <v>332.34100000000001</v>
      </c>
      <c r="E39" s="22"/>
      <c r="F39" s="11"/>
      <c r="G39" s="11"/>
      <c r="H39" s="22"/>
      <c r="I39" s="11">
        <v>471.41465708725559</v>
      </c>
      <c r="J39" s="11">
        <v>456.94570275307393</v>
      </c>
      <c r="K39" s="11">
        <v>456.50883220111177</v>
      </c>
      <c r="L39" s="11">
        <v>521.20148726953425</v>
      </c>
      <c r="M39" s="11">
        <v>554.43141615026025</v>
      </c>
      <c r="N39" s="11">
        <v>561.03285593642499</v>
      </c>
      <c r="O39" s="11">
        <v>550.38651862636391</v>
      </c>
      <c r="P39" s="11">
        <v>541.61370496122777</v>
      </c>
    </row>
    <row r="40" spans="1:16" ht="15" customHeight="1" x14ac:dyDescent="0.3">
      <c r="A40" s="1"/>
      <c r="B40" s="21" t="s">
        <v>28</v>
      </c>
      <c r="C40" s="22"/>
      <c r="D40" s="11">
        <v>1130.1110000000001</v>
      </c>
      <c r="E40" s="22"/>
      <c r="F40" s="11"/>
      <c r="G40" s="11"/>
      <c r="H40" s="22"/>
      <c r="I40" s="11">
        <v>1096.682013801726</v>
      </c>
      <c r="J40" s="11">
        <v>1134.4479885560863</v>
      </c>
      <c r="K40" s="11">
        <v>1131.3850901526052</v>
      </c>
      <c r="L40" s="11">
        <v>1146.4694200159465</v>
      </c>
      <c r="M40" s="11">
        <v>1169.9110066836249</v>
      </c>
      <c r="N40" s="11">
        <v>1188.7252460671934</v>
      </c>
      <c r="O40" s="11">
        <v>1191.0860407443874</v>
      </c>
      <c r="P40" s="11">
        <v>1194.9553570579997</v>
      </c>
    </row>
    <row r="41" spans="1:16" ht="15" customHeight="1" x14ac:dyDescent="0.3">
      <c r="A41" s="1"/>
      <c r="B41" s="23" t="s">
        <v>29</v>
      </c>
      <c r="C41" s="22"/>
      <c r="D41" s="11">
        <v>433.60500000000002</v>
      </c>
      <c r="E41" s="22"/>
      <c r="F41" s="11"/>
      <c r="G41" s="11"/>
      <c r="H41" s="22"/>
      <c r="I41" s="11">
        <v>442.86745913090226</v>
      </c>
      <c r="J41" s="11">
        <v>438.93593763877095</v>
      </c>
      <c r="K41" s="11">
        <v>388.96955170639433</v>
      </c>
      <c r="L41" s="11">
        <v>407.71659982639432</v>
      </c>
      <c r="M41" s="11">
        <v>408.43126811999991</v>
      </c>
      <c r="N41" s="11">
        <v>409.31409500000018</v>
      </c>
      <c r="O41" s="11">
        <v>392.68598300000002</v>
      </c>
      <c r="P41" s="11">
        <v>392.70057899999995</v>
      </c>
    </row>
    <row r="42" spans="1:16" ht="15" customHeight="1" x14ac:dyDescent="0.3">
      <c r="A42" s="1"/>
      <c r="B42" s="23" t="s">
        <v>30</v>
      </c>
      <c r="C42" s="22"/>
      <c r="D42" s="11">
        <v>578.97699999999998</v>
      </c>
      <c r="E42" s="22"/>
      <c r="F42" s="11"/>
      <c r="G42" s="11"/>
      <c r="H42" s="22"/>
      <c r="I42" s="11">
        <v>553.44264967082381</v>
      </c>
      <c r="J42" s="11">
        <v>574.68574791731544</v>
      </c>
      <c r="K42" s="11">
        <v>621.58923544621098</v>
      </c>
      <c r="L42" s="11">
        <v>617.92651718955221</v>
      </c>
      <c r="M42" s="11">
        <v>636.55588956362499</v>
      </c>
      <c r="N42" s="11">
        <v>657.87663006719322</v>
      </c>
      <c r="O42" s="11">
        <v>676.63845974438755</v>
      </c>
      <c r="P42" s="11">
        <v>675.33384505799984</v>
      </c>
    </row>
    <row r="43" spans="1:16" ht="15" customHeight="1" x14ac:dyDescent="0.3">
      <c r="A43" s="1"/>
      <c r="B43" s="18" t="s">
        <v>31</v>
      </c>
      <c r="C43" s="19"/>
      <c r="D43" s="20">
        <v>2504.6319999999996</v>
      </c>
      <c r="E43" s="19"/>
      <c r="F43" s="20"/>
      <c r="G43" s="20"/>
      <c r="H43" s="19"/>
      <c r="I43" s="20">
        <v>2961.6521444681498</v>
      </c>
      <c r="J43" s="20">
        <v>2869.4404968985045</v>
      </c>
      <c r="K43" s="20">
        <v>3172.7272598835552</v>
      </c>
      <c r="L43" s="20">
        <v>3278.4300021717982</v>
      </c>
      <c r="M43" s="20">
        <v>3275.4425666856332</v>
      </c>
      <c r="N43" s="20">
        <v>3184.9536617554022</v>
      </c>
      <c r="O43" s="20">
        <v>3203.1796261259033</v>
      </c>
      <c r="P43" s="20">
        <v>3165.237667943627</v>
      </c>
    </row>
    <row r="44" spans="1:16" ht="15" customHeight="1" x14ac:dyDescent="0.3">
      <c r="A44" s="1"/>
      <c r="B44" s="23" t="s">
        <v>35</v>
      </c>
      <c r="C44" s="22"/>
      <c r="D44" s="11">
        <v>1508.989</v>
      </c>
      <c r="E44" s="22"/>
      <c r="F44" s="11"/>
      <c r="G44" s="11"/>
      <c r="H44" s="22"/>
      <c r="I44" s="11">
        <v>2173.9852106685971</v>
      </c>
      <c r="J44" s="11">
        <v>2174.1096116685972</v>
      </c>
      <c r="K44" s="11">
        <v>2341.0690702910051</v>
      </c>
      <c r="L44" s="11">
        <v>2341.0690702910051</v>
      </c>
      <c r="M44" s="11">
        <v>2411.4337820674205</v>
      </c>
      <c r="N44" s="11">
        <v>2266.9028485185672</v>
      </c>
      <c r="O44" s="11">
        <v>2266.9028485185672</v>
      </c>
      <c r="P44" s="11">
        <v>2266.9028485185672</v>
      </c>
    </row>
    <row r="45" spans="1:16" ht="15" customHeight="1" x14ac:dyDescent="0.3">
      <c r="A45" s="1"/>
      <c r="B45" s="21" t="s">
        <v>32</v>
      </c>
      <c r="C45" s="22"/>
      <c r="D45" s="11"/>
      <c r="E45" s="22"/>
      <c r="F45" s="11"/>
      <c r="G45" s="11"/>
      <c r="H45" s="22"/>
      <c r="I45" s="11"/>
      <c r="J45" s="11"/>
      <c r="K45" s="11"/>
      <c r="L45" s="11"/>
      <c r="M45" s="11"/>
      <c r="N45" s="11"/>
      <c r="O45" s="11"/>
      <c r="P45" s="11"/>
    </row>
    <row r="46" spans="1:16" ht="15" customHeight="1" x14ac:dyDescent="0.3">
      <c r="A46" s="1"/>
      <c r="B46" s="21" t="s">
        <v>33</v>
      </c>
      <c r="C46" s="22"/>
      <c r="D46" s="11">
        <v>2215.4209999999998</v>
      </c>
      <c r="E46" s="22"/>
      <c r="F46" s="11"/>
      <c r="G46" s="11"/>
      <c r="H46" s="22"/>
      <c r="I46" s="11">
        <v>1121.3747530008743</v>
      </c>
      <c r="J46" s="11">
        <v>1142.7502742226764</v>
      </c>
      <c r="K46" s="11">
        <v>1310.0673313996058</v>
      </c>
      <c r="L46" s="11">
        <v>1310.0673313996058</v>
      </c>
      <c r="M46" s="11">
        <v>1163.1510067142763</v>
      </c>
      <c r="N46" s="11">
        <v>1334.6792830686004</v>
      </c>
      <c r="O46" s="11">
        <v>1352.9052474391015</v>
      </c>
      <c r="P46" s="11">
        <v>1311.2450012568256</v>
      </c>
    </row>
    <row r="47" spans="1:16" ht="15" customHeight="1" x14ac:dyDescent="0.3">
      <c r="A47" s="1"/>
      <c r="B47" s="21" t="s">
        <v>34</v>
      </c>
      <c r="C47" s="22"/>
      <c r="D47" s="11">
        <v>289.21100000000001</v>
      </c>
      <c r="E47" s="22"/>
      <c r="F47" s="11"/>
      <c r="G47" s="11"/>
      <c r="H47" s="22"/>
      <c r="I47" s="11">
        <v>1840.2773914672755</v>
      </c>
      <c r="J47" s="11">
        <v>1726.6902226758282</v>
      </c>
      <c r="K47" s="11">
        <v>1862.6599284839497</v>
      </c>
      <c r="L47" s="11">
        <v>1968.3626707721926</v>
      </c>
      <c r="M47" s="11">
        <v>2112.2915599713569</v>
      </c>
      <c r="N47" s="11">
        <v>1850.2743786868016</v>
      </c>
      <c r="O47" s="11">
        <v>1850.2743786868016</v>
      </c>
      <c r="P47" s="11">
        <v>1853.9926666868014</v>
      </c>
    </row>
    <row r="48" spans="1:16" s="27" customFormat="1" ht="15" customHeight="1" x14ac:dyDescent="0.3">
      <c r="B48" s="28" t="s">
        <v>80</v>
      </c>
      <c r="C48" s="29"/>
      <c r="D48" s="30">
        <f>D51+D54+D55+D58+D64+D67+D84+D88</f>
        <v>61321.229000000007</v>
      </c>
      <c r="E48" s="22"/>
      <c r="F48" s="30">
        <f t="shared" ref="F48:G48" si="25">F51+F54+F55+F58+F64+F67+F84+F88</f>
        <v>0</v>
      </c>
      <c r="G48" s="30">
        <f t="shared" si="25"/>
        <v>0</v>
      </c>
      <c r="H48" s="29"/>
      <c r="I48" s="30">
        <f t="shared" ref="I48:J48" si="26">I51+I54+I55+I58+I64+I67+I84+I88</f>
        <v>61570.531367818003</v>
      </c>
      <c r="J48" s="30">
        <f t="shared" si="26"/>
        <v>61329.954572195435</v>
      </c>
      <c r="K48" s="30">
        <f t="shared" ref="K48:L48" si="27">K51+K54+K55+K58+K64+K67+K84+K88</f>
        <v>61297.011569138864</v>
      </c>
      <c r="L48" s="30">
        <f t="shared" si="27"/>
        <v>61568.731330125287</v>
      </c>
      <c r="M48" s="30">
        <f t="shared" ref="M48:N48" si="28">M51+M54+M55+M58+M64+M67+M84+M88</f>
        <v>61726.606004367299</v>
      </c>
      <c r="N48" s="30">
        <f t="shared" si="28"/>
        <v>61890.782793126447</v>
      </c>
      <c r="O48" s="30">
        <f t="shared" ref="O48:P48" si="29">O51+O54+O55+O58+O64+O67+O84+O88</f>
        <v>61885.246604479747</v>
      </c>
      <c r="P48" s="30">
        <f t="shared" si="29"/>
        <v>62004.423895769985</v>
      </c>
    </row>
    <row r="49" spans="1:16" s="27" customFormat="1" ht="15" customHeight="1" x14ac:dyDescent="0.3">
      <c r="B49" s="28" t="s">
        <v>7</v>
      </c>
      <c r="C49" s="29"/>
      <c r="D49" s="31">
        <f>D48/D$96*100</f>
        <v>46.690659489301844</v>
      </c>
      <c r="E49" s="29"/>
      <c r="F49" s="31" t="e">
        <f>F48/F$96*100</f>
        <v>#DIV/0!</v>
      </c>
      <c r="G49" s="31" t="e">
        <f>G48/G$96*100</f>
        <v>#DIV/0!</v>
      </c>
      <c r="H49" s="29"/>
      <c r="I49" s="31">
        <f t="shared" ref="I49:J49" si="30">I48/I$96*100</f>
        <v>47.957169459264023</v>
      </c>
      <c r="J49" s="31">
        <f t="shared" si="30"/>
        <v>47.769784651965303</v>
      </c>
      <c r="K49" s="31">
        <f t="shared" ref="K49:L49" si="31">K48/K$96*100</f>
        <v>47.47198324779869</v>
      </c>
      <c r="L49" s="31">
        <f t="shared" si="31"/>
        <v>47.427509154840273</v>
      </c>
      <c r="M49" s="31">
        <f t="shared" ref="M49:N49" si="32">M48/M$96*100</f>
        <v>47.549122876548829</v>
      </c>
      <c r="N49" s="31">
        <f t="shared" si="32"/>
        <v>47.362120725679254</v>
      </c>
      <c r="O49" s="31">
        <f t="shared" ref="O49:P49" si="33">O48/O$96*100</f>
        <v>47.357884139499347</v>
      </c>
      <c r="P49" s="31">
        <f t="shared" si="33"/>
        <v>47.449084945226986</v>
      </c>
    </row>
    <row r="50" spans="1:16" ht="15" customHeight="1" x14ac:dyDescent="0.3">
      <c r="A50" s="1"/>
      <c r="B50" s="18" t="s">
        <v>36</v>
      </c>
      <c r="C50" s="19"/>
      <c r="D50" s="20">
        <v>55915.001000000004</v>
      </c>
      <c r="E50" s="19"/>
      <c r="F50" s="20"/>
      <c r="G50" s="20"/>
      <c r="H50" s="19"/>
      <c r="I50" s="20">
        <v>54922.333424749311</v>
      </c>
      <c r="J50" s="20">
        <v>55180.13522464109</v>
      </c>
      <c r="K50" s="20">
        <v>54999.743843810182</v>
      </c>
      <c r="L50" s="20">
        <v>55068.331422820265</v>
      </c>
      <c r="M50" s="20">
        <v>55187.977742348863</v>
      </c>
      <c r="N50" s="20">
        <v>55702.372319869428</v>
      </c>
      <c r="O50" s="20">
        <v>55706.311572055092</v>
      </c>
      <c r="P50" s="20">
        <v>55714.611401865084</v>
      </c>
    </row>
    <row r="51" spans="1:16" ht="15" customHeight="1" x14ac:dyDescent="0.3">
      <c r="A51" s="1"/>
      <c r="B51" s="21" t="s">
        <v>37</v>
      </c>
      <c r="C51" s="22"/>
      <c r="D51" s="11">
        <v>14013.313</v>
      </c>
      <c r="E51" s="22"/>
      <c r="F51" s="11"/>
      <c r="G51" s="11"/>
      <c r="H51" s="22"/>
      <c r="I51" s="11">
        <v>14462.811726111195</v>
      </c>
      <c r="J51" s="11">
        <v>14319.228297766989</v>
      </c>
      <c r="K51" s="11">
        <v>14359.989404852196</v>
      </c>
      <c r="L51" s="11">
        <v>14385.909448766066</v>
      </c>
      <c r="M51" s="11">
        <v>14560.343807820856</v>
      </c>
      <c r="N51" s="11">
        <v>14590.013404078287</v>
      </c>
      <c r="O51" s="11">
        <v>14565.224370186344</v>
      </c>
      <c r="P51" s="11">
        <v>14504.561892342937</v>
      </c>
    </row>
    <row r="52" spans="1:16" ht="15" customHeight="1" x14ac:dyDescent="0.3">
      <c r="A52" s="1"/>
      <c r="B52" s="23" t="s">
        <v>38</v>
      </c>
      <c r="C52" s="22"/>
      <c r="D52" s="11">
        <v>10147.107</v>
      </c>
      <c r="E52" s="22"/>
      <c r="F52" s="11"/>
      <c r="G52" s="11"/>
      <c r="H52" s="22"/>
      <c r="I52" s="11">
        <v>10355.390722897891</v>
      </c>
      <c r="J52" s="11">
        <v>10254.586121977161</v>
      </c>
      <c r="K52" s="11">
        <v>10285.72065803958</v>
      </c>
      <c r="L52" s="11">
        <v>10323.713411681021</v>
      </c>
      <c r="M52" s="11">
        <v>10423.668919730668</v>
      </c>
      <c r="N52" s="11">
        <v>10491.579100037325</v>
      </c>
      <c r="O52" s="11">
        <v>10479.48839150753</v>
      </c>
      <c r="P52" s="11">
        <v>10409.223210009</v>
      </c>
    </row>
    <row r="53" spans="1:16" ht="15" customHeight="1" x14ac:dyDescent="0.3">
      <c r="A53" s="1"/>
      <c r="B53" s="23" t="s">
        <v>39</v>
      </c>
      <c r="C53" s="22"/>
      <c r="D53" s="11">
        <v>3866.2060000000001</v>
      </c>
      <c r="E53" s="22"/>
      <c r="F53" s="11"/>
      <c r="G53" s="11"/>
      <c r="H53" s="22"/>
      <c r="I53" s="11">
        <v>4107.4210032133042</v>
      </c>
      <c r="J53" s="11">
        <v>4064.6421757898283</v>
      </c>
      <c r="K53" s="11">
        <v>4074.268746812616</v>
      </c>
      <c r="L53" s="11">
        <v>4062.1960370850447</v>
      </c>
      <c r="M53" s="11">
        <v>4136.6748880901896</v>
      </c>
      <c r="N53" s="11">
        <v>4098.4343040409622</v>
      </c>
      <c r="O53" s="11">
        <v>4085.7359786788147</v>
      </c>
      <c r="P53" s="11">
        <v>4095.3386823339365</v>
      </c>
    </row>
    <row r="54" spans="1:16" ht="15" customHeight="1" x14ac:dyDescent="0.3">
      <c r="A54" s="1"/>
      <c r="B54" s="21" t="s">
        <v>40</v>
      </c>
      <c r="C54" s="22"/>
      <c r="D54" s="11">
        <v>8140.1030000000001</v>
      </c>
      <c r="E54" s="22"/>
      <c r="F54" s="11"/>
      <c r="G54" s="11"/>
      <c r="H54" s="22"/>
      <c r="I54" s="11">
        <v>7510.4099635139928</v>
      </c>
      <c r="J54" s="11">
        <v>7600.1612044791291</v>
      </c>
      <c r="K54" s="11">
        <v>7459.4604646523903</v>
      </c>
      <c r="L54" s="11">
        <v>7398.0516772414148</v>
      </c>
      <c r="M54" s="11">
        <v>7653.596674632794</v>
      </c>
      <c r="N54" s="11">
        <v>8083.0886600486683</v>
      </c>
      <c r="O54" s="11">
        <v>8144.7937307740176</v>
      </c>
      <c r="P54" s="11">
        <v>7908.1365047429554</v>
      </c>
    </row>
    <row r="55" spans="1:16" ht="15" customHeight="1" x14ac:dyDescent="0.3">
      <c r="A55" s="1"/>
      <c r="B55" s="21" t="s">
        <v>74</v>
      </c>
      <c r="C55" s="22"/>
      <c r="D55" s="11">
        <v>146.40600000000001</v>
      </c>
      <c r="E55" s="22"/>
      <c r="F55" s="11"/>
      <c r="G55" s="11"/>
      <c r="H55" s="22"/>
      <c r="I55" s="11">
        <v>211.28168161049172</v>
      </c>
      <c r="J55" s="11">
        <v>310.33419790730142</v>
      </c>
      <c r="K55" s="11">
        <v>194.55315703293408</v>
      </c>
      <c r="L55" s="11">
        <v>194.60550289158513</v>
      </c>
      <c r="M55" s="11">
        <v>117.54226642297957</v>
      </c>
      <c r="N55" s="11">
        <v>134.94171732184239</v>
      </c>
      <c r="O55" s="11">
        <v>129.70529146180604</v>
      </c>
      <c r="P55" s="11">
        <v>116.26945906677875</v>
      </c>
    </row>
    <row r="56" spans="1:16" ht="15" customHeight="1" x14ac:dyDescent="0.3">
      <c r="A56" s="1"/>
      <c r="B56" s="23" t="s">
        <v>75</v>
      </c>
      <c r="C56" s="22"/>
      <c r="D56" s="11">
        <v>146.40600000000001</v>
      </c>
      <c r="E56" s="22"/>
      <c r="F56" s="11"/>
      <c r="G56" s="11"/>
      <c r="H56" s="22"/>
      <c r="I56" s="11">
        <v>188.3532033197371</v>
      </c>
      <c r="J56" s="11">
        <v>287.40581556032623</v>
      </c>
      <c r="K56" s="11">
        <v>171.65435102748756</v>
      </c>
      <c r="L56" s="11">
        <v>171.65435102748756</v>
      </c>
      <c r="M56" s="11">
        <v>103.36189364981493</v>
      </c>
      <c r="N56" s="11">
        <v>120.76134454867776</v>
      </c>
      <c r="O56" s="11">
        <v>115.52491868864139</v>
      </c>
      <c r="P56" s="11">
        <v>102.08908629361412</v>
      </c>
    </row>
    <row r="57" spans="1:16" ht="15" customHeight="1" x14ac:dyDescent="0.3">
      <c r="A57" s="1"/>
      <c r="B57" s="23" t="s">
        <v>76</v>
      </c>
      <c r="C57" s="22"/>
      <c r="D57" s="11">
        <v>0</v>
      </c>
      <c r="E57" s="22"/>
      <c r="F57" s="11"/>
      <c r="G57" s="11"/>
      <c r="H57" s="22"/>
      <c r="I57" s="11">
        <v>22.928478290754601</v>
      </c>
      <c r="J57" s="11">
        <v>22.928382346975205</v>
      </c>
      <c r="K57" s="11">
        <v>22.898806005446509</v>
      </c>
      <c r="L57" s="11">
        <v>22.951151864097568</v>
      </c>
      <c r="M57" s="11">
        <v>14.180372773164635</v>
      </c>
      <c r="N57" s="11">
        <v>14.180372773164635</v>
      </c>
      <c r="O57" s="11">
        <v>14.180372773164635</v>
      </c>
      <c r="P57" s="11">
        <v>14.180372773164635</v>
      </c>
    </row>
    <row r="58" spans="1:16" ht="15" customHeight="1" x14ac:dyDescent="0.3">
      <c r="A58" s="1"/>
      <c r="B58" s="21" t="s">
        <v>41</v>
      </c>
      <c r="C58" s="22"/>
      <c r="D58" s="11">
        <v>1946.2629999999999</v>
      </c>
      <c r="E58" s="22"/>
      <c r="F58" s="11"/>
      <c r="G58" s="11"/>
      <c r="H58" s="22"/>
      <c r="I58" s="11">
        <v>2077.1398966202651</v>
      </c>
      <c r="J58" s="11">
        <v>2191.2042898031</v>
      </c>
      <c r="K58" s="11">
        <v>2161.9181243857929</v>
      </c>
      <c r="L58" s="11">
        <v>2127.6361213500604</v>
      </c>
      <c r="M58" s="11">
        <v>2148.1612411682836</v>
      </c>
      <c r="N58" s="11">
        <v>2181.9371078224344</v>
      </c>
      <c r="O58" s="11">
        <v>2186.8207503673257</v>
      </c>
      <c r="P58" s="11">
        <v>2272.0407381292653</v>
      </c>
    </row>
    <row r="59" spans="1:16" s="1" customFormat="1" ht="15" customHeight="1" x14ac:dyDescent="0.3">
      <c r="B59" s="23" t="s">
        <v>42</v>
      </c>
      <c r="C59" s="22"/>
      <c r="D59" s="11">
        <v>259.16899999999998</v>
      </c>
      <c r="E59" s="22"/>
      <c r="F59" s="11"/>
      <c r="G59" s="11"/>
      <c r="H59" s="22"/>
      <c r="I59" s="11"/>
      <c r="J59" s="11"/>
      <c r="K59" s="11"/>
      <c r="L59" s="11"/>
      <c r="M59" s="11"/>
      <c r="N59" s="11"/>
      <c r="O59" s="11"/>
      <c r="P59" s="11"/>
    </row>
    <row r="60" spans="1:16" s="1" customFormat="1" ht="15" customHeight="1" x14ac:dyDescent="0.3">
      <c r="B60" s="23" t="s">
        <v>43</v>
      </c>
      <c r="C60" s="22"/>
      <c r="D60" s="11">
        <v>325.36700000000002</v>
      </c>
      <c r="E60" s="22"/>
      <c r="F60" s="11"/>
      <c r="G60" s="11"/>
      <c r="H60" s="22"/>
      <c r="I60" s="11"/>
      <c r="J60" s="11"/>
      <c r="K60" s="11"/>
      <c r="L60" s="11"/>
      <c r="M60" s="11"/>
      <c r="N60" s="11"/>
      <c r="O60" s="11"/>
      <c r="P60" s="11"/>
    </row>
    <row r="61" spans="1:16" s="1" customFormat="1" ht="15" customHeight="1" x14ac:dyDescent="0.3">
      <c r="B61" s="24" t="s">
        <v>44</v>
      </c>
      <c r="C61" s="22"/>
      <c r="D61" s="11">
        <v>16.367000000000001</v>
      </c>
      <c r="E61" s="22"/>
      <c r="F61" s="11"/>
      <c r="G61" s="11"/>
      <c r="H61" s="22"/>
      <c r="I61" s="11"/>
      <c r="J61" s="11"/>
      <c r="K61" s="11"/>
      <c r="L61" s="11"/>
      <c r="M61" s="11"/>
      <c r="N61" s="11"/>
      <c r="O61" s="11"/>
      <c r="P61" s="11"/>
    </row>
    <row r="62" spans="1:16" s="1" customFormat="1" ht="15" customHeight="1" x14ac:dyDescent="0.3">
      <c r="B62" s="24" t="s">
        <v>45</v>
      </c>
      <c r="C62" s="22"/>
      <c r="D62" s="11">
        <v>303</v>
      </c>
      <c r="E62" s="22"/>
      <c r="F62" s="11"/>
      <c r="G62" s="11"/>
      <c r="H62" s="22"/>
      <c r="I62" s="11"/>
      <c r="J62" s="11"/>
      <c r="K62" s="11"/>
      <c r="L62" s="11"/>
      <c r="M62" s="11"/>
      <c r="N62" s="11"/>
      <c r="O62" s="11"/>
      <c r="P62" s="11"/>
    </row>
    <row r="63" spans="1:16" s="1" customFormat="1" ht="15" customHeight="1" x14ac:dyDescent="0.3">
      <c r="B63" s="23" t="s">
        <v>46</v>
      </c>
      <c r="C63" s="22"/>
      <c r="D63" s="11">
        <v>1361.7270000000001</v>
      </c>
      <c r="E63" s="22"/>
      <c r="F63" s="11"/>
      <c r="G63" s="11"/>
      <c r="H63" s="22"/>
      <c r="I63" s="11"/>
      <c r="J63" s="11"/>
      <c r="K63" s="11"/>
      <c r="L63" s="11"/>
      <c r="M63" s="11"/>
      <c r="N63" s="11"/>
      <c r="O63" s="11"/>
      <c r="P63" s="11"/>
    </row>
    <row r="64" spans="1:16" ht="15" customHeight="1" x14ac:dyDescent="0.3">
      <c r="A64" s="1"/>
      <c r="B64" s="21" t="s">
        <v>47</v>
      </c>
      <c r="C64" s="22"/>
      <c r="D64" s="11">
        <v>1829.596</v>
      </c>
      <c r="E64" s="22"/>
      <c r="F64" s="11"/>
      <c r="G64" s="11"/>
      <c r="H64" s="22"/>
      <c r="I64" s="11">
        <v>1678.600843536507</v>
      </c>
      <c r="J64" s="11">
        <v>1651.3475737230897</v>
      </c>
      <c r="K64" s="11">
        <v>1684.4985484552956</v>
      </c>
      <c r="L64" s="11">
        <v>1683.7007520768836</v>
      </c>
      <c r="M64" s="11">
        <v>1702.3538766528218</v>
      </c>
      <c r="N64" s="11">
        <v>1701.0419761857609</v>
      </c>
      <c r="O64" s="11">
        <v>1703.6224121256203</v>
      </c>
      <c r="P64" s="11">
        <v>1702.0398867683657</v>
      </c>
    </row>
    <row r="65" spans="1:16" ht="15" customHeight="1" x14ac:dyDescent="0.3">
      <c r="A65" s="1"/>
      <c r="B65" s="23" t="s">
        <v>48</v>
      </c>
      <c r="C65" s="22"/>
      <c r="D65" s="11">
        <v>1829.596</v>
      </c>
      <c r="E65" s="22"/>
      <c r="F65" s="11"/>
      <c r="G65" s="11"/>
      <c r="H65" s="22"/>
      <c r="I65" s="11">
        <v>1678.600843536507</v>
      </c>
      <c r="J65" s="11">
        <v>1651.3475737230897</v>
      </c>
      <c r="K65" s="11">
        <v>1684.4985484552956</v>
      </c>
      <c r="L65" s="11">
        <v>1683.7007520768836</v>
      </c>
      <c r="M65" s="11">
        <v>1702.3538766528218</v>
      </c>
      <c r="N65" s="11">
        <v>1701.0419761857609</v>
      </c>
      <c r="O65" s="11">
        <v>1703.6224121256203</v>
      </c>
      <c r="P65" s="11">
        <v>1702.0398867683657</v>
      </c>
    </row>
    <row r="66" spans="1:16" ht="15" customHeight="1" x14ac:dyDescent="0.3">
      <c r="A66" s="1"/>
      <c r="B66" s="23" t="s">
        <v>49</v>
      </c>
      <c r="C66" s="22"/>
      <c r="D66" s="11">
        <v>0</v>
      </c>
      <c r="E66" s="22"/>
      <c r="F66" s="11"/>
      <c r="G66" s="11"/>
      <c r="H66" s="22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</row>
    <row r="67" spans="1:16" ht="15" customHeight="1" x14ac:dyDescent="0.3">
      <c r="A67" s="1"/>
      <c r="B67" s="21" t="s">
        <v>50</v>
      </c>
      <c r="C67" s="22"/>
      <c r="D67" s="11">
        <v>26763.482000000004</v>
      </c>
      <c r="E67" s="22"/>
      <c r="F67" s="11"/>
      <c r="G67" s="11"/>
      <c r="H67" s="22"/>
      <c r="I67" s="11">
        <v>26451.225055886505</v>
      </c>
      <c r="J67" s="11">
        <v>26588.694424283924</v>
      </c>
      <c r="K67" s="11">
        <v>26683.686112122363</v>
      </c>
      <c r="L67" s="11">
        <v>26822.678888185052</v>
      </c>
      <c r="M67" s="11">
        <v>26533.661248705033</v>
      </c>
      <c r="N67" s="11">
        <v>26478.232753566685</v>
      </c>
      <c r="O67" s="11">
        <v>26425.897849326677</v>
      </c>
      <c r="P67" s="11">
        <v>26733.968989812689</v>
      </c>
    </row>
    <row r="68" spans="1:16" ht="15" customHeight="1" x14ac:dyDescent="0.3">
      <c r="A68" s="1"/>
      <c r="B68" s="23" t="s">
        <v>51</v>
      </c>
      <c r="C68" s="22"/>
      <c r="D68" s="11">
        <v>21826.293000000001</v>
      </c>
      <c r="E68" s="22"/>
      <c r="F68" s="11"/>
      <c r="G68" s="11"/>
      <c r="H68" s="22"/>
      <c r="I68" s="11">
        <v>21775.410575572369</v>
      </c>
      <c r="J68" s="11">
        <v>21965.46533501157</v>
      </c>
      <c r="K68" s="11">
        <v>21977.997125974867</v>
      </c>
      <c r="L68" s="11">
        <v>22020.179385763859</v>
      </c>
      <c r="M68" s="11">
        <v>21956.278442211238</v>
      </c>
      <c r="N68" s="11">
        <v>22184.009165942887</v>
      </c>
      <c r="O68" s="11">
        <v>22181.16791170288</v>
      </c>
      <c r="P68" s="11">
        <v>22137.304721188892</v>
      </c>
    </row>
    <row r="69" spans="1:16" ht="15" customHeight="1" x14ac:dyDescent="0.3">
      <c r="A69" s="1"/>
      <c r="B69" s="24" t="s">
        <v>52</v>
      </c>
      <c r="C69" s="22"/>
      <c r="D69" s="11">
        <v>57.557000000000002</v>
      </c>
      <c r="E69" s="22"/>
      <c r="F69" s="11"/>
      <c r="G69" s="11"/>
      <c r="H69" s="22"/>
      <c r="I69" s="11">
        <v>71.685737594465309</v>
      </c>
      <c r="J69" s="11">
        <v>71.687864594465324</v>
      </c>
      <c r="K69" s="11">
        <v>74.9171576189419</v>
      </c>
      <c r="L69" s="11">
        <v>83.784717788492898</v>
      </c>
      <c r="M69" s="11">
        <v>91.447666575935557</v>
      </c>
      <c r="N69" s="11">
        <v>71.231736818098668</v>
      </c>
      <c r="O69" s="11">
        <v>71.231736818098668</v>
      </c>
      <c r="P69" s="11">
        <v>71.219254418098672</v>
      </c>
    </row>
    <row r="70" spans="1:16" ht="15" customHeight="1" x14ac:dyDescent="0.3">
      <c r="A70" s="1"/>
      <c r="B70" s="24" t="s">
        <v>53</v>
      </c>
      <c r="C70" s="22"/>
      <c r="D70" s="11">
        <v>1196.4580000000001</v>
      </c>
      <c r="E70" s="22"/>
      <c r="F70" s="11"/>
      <c r="G70" s="11"/>
      <c r="H70" s="22"/>
      <c r="I70" s="11">
        <v>1134.451865</v>
      </c>
      <c r="J70" s="11">
        <v>1116.685815</v>
      </c>
      <c r="K70" s="11">
        <v>1116.3948150000001</v>
      </c>
      <c r="L70" s="11">
        <v>1121.553815</v>
      </c>
      <c r="M70" s="11">
        <v>1120.534864</v>
      </c>
      <c r="N70" s="11">
        <v>1109.345333</v>
      </c>
      <c r="O70" s="11">
        <v>1109.0585160000001</v>
      </c>
      <c r="P70" s="11">
        <v>1108.855487</v>
      </c>
    </row>
    <row r="71" spans="1:16" ht="15" customHeight="1" x14ac:dyDescent="0.3">
      <c r="A71" s="1"/>
      <c r="B71" s="24" t="s">
        <v>54</v>
      </c>
      <c r="C71" s="22"/>
      <c r="D71" s="11">
        <v>12035.701999999999</v>
      </c>
      <c r="E71" s="22"/>
      <c r="F71" s="11"/>
      <c r="G71" s="11"/>
      <c r="H71" s="22"/>
      <c r="I71" s="11">
        <v>12941.63623426079</v>
      </c>
      <c r="J71" s="11">
        <v>13035.311493227398</v>
      </c>
      <c r="K71" s="11">
        <v>13046.741328217397</v>
      </c>
      <c r="L71" s="11">
        <v>13046.741328217397</v>
      </c>
      <c r="M71" s="11">
        <v>12964.889329989999</v>
      </c>
      <c r="N71" s="11">
        <v>13091.853469989999</v>
      </c>
      <c r="O71" s="11">
        <v>13090.653137990001</v>
      </c>
      <c r="P71" s="11">
        <v>13090.295987989999</v>
      </c>
    </row>
    <row r="72" spans="1:16" ht="15" customHeight="1" x14ac:dyDescent="0.3">
      <c r="A72" s="1"/>
      <c r="B72" s="24" t="s">
        <v>55</v>
      </c>
      <c r="C72" s="22"/>
      <c r="D72" s="11">
        <v>271.82900000000001</v>
      </c>
      <c r="E72" s="22"/>
      <c r="F72" s="11"/>
      <c r="G72" s="11"/>
      <c r="H72" s="22"/>
      <c r="I72" s="11">
        <v>275.68200000000002</v>
      </c>
      <c r="J72" s="11">
        <v>279.41800000000001</v>
      </c>
      <c r="K72" s="11">
        <v>269.08499999999998</v>
      </c>
      <c r="L72" s="11">
        <v>269.08499999999998</v>
      </c>
      <c r="M72" s="11">
        <v>280.30599999999998</v>
      </c>
      <c r="N72" s="11">
        <v>282.53899999999999</v>
      </c>
      <c r="O72" s="11">
        <v>282.53899999999999</v>
      </c>
      <c r="P72" s="11">
        <v>282.53899999999999</v>
      </c>
    </row>
    <row r="73" spans="1:16" ht="15" customHeight="1" x14ac:dyDescent="0.3">
      <c r="A73" s="1"/>
      <c r="B73" s="24" t="s">
        <v>56</v>
      </c>
      <c r="C73" s="22"/>
      <c r="D73" s="11">
        <v>2800.2530000000002</v>
      </c>
      <c r="E73" s="22"/>
      <c r="F73" s="11"/>
      <c r="G73" s="11"/>
      <c r="H73" s="22"/>
      <c r="I73" s="11">
        <v>2672.3067743609213</v>
      </c>
      <c r="J73" s="11">
        <v>2662.1292933962945</v>
      </c>
      <c r="K73" s="11">
        <v>2666.5376447509607</v>
      </c>
      <c r="L73" s="11">
        <v>2666.5376447509607</v>
      </c>
      <c r="M73" s="11">
        <v>2681.0810627509609</v>
      </c>
      <c r="N73" s="11">
        <v>2681.5530872779773</v>
      </c>
      <c r="O73" s="11">
        <v>2676.3593442779775</v>
      </c>
      <c r="P73" s="11">
        <v>2676.3789132779775</v>
      </c>
    </row>
    <row r="74" spans="1:16" ht="15" customHeight="1" x14ac:dyDescent="0.3">
      <c r="A74" s="1"/>
      <c r="B74" s="32" t="s">
        <v>57</v>
      </c>
      <c r="C74" s="22"/>
      <c r="D74" s="11">
        <v>817.36300000000006</v>
      </c>
      <c r="E74" s="22"/>
      <c r="F74" s="11"/>
      <c r="G74" s="11"/>
      <c r="H74" s="22"/>
      <c r="I74" s="11">
        <v>811.55452700000001</v>
      </c>
      <c r="J74" s="11">
        <v>818.53170399999999</v>
      </c>
      <c r="K74" s="11">
        <v>818.53170399999999</v>
      </c>
      <c r="L74" s="11">
        <v>818.53170399999999</v>
      </c>
      <c r="M74" s="11">
        <v>817.14270399999998</v>
      </c>
      <c r="N74" s="11">
        <v>817.71637499999997</v>
      </c>
      <c r="O74" s="11">
        <v>818.82838400000003</v>
      </c>
      <c r="P74" s="11">
        <v>818.81442900000002</v>
      </c>
    </row>
    <row r="75" spans="1:16" ht="15" customHeight="1" x14ac:dyDescent="0.3">
      <c r="A75" s="1"/>
      <c r="B75" s="32" t="s">
        <v>58</v>
      </c>
      <c r="C75" s="22"/>
      <c r="D75" s="11">
        <v>43.499000000000002</v>
      </c>
      <c r="E75" s="22"/>
      <c r="F75" s="11"/>
      <c r="G75" s="11"/>
      <c r="H75" s="22"/>
      <c r="I75" s="11">
        <v>36.848999999999997</v>
      </c>
      <c r="J75" s="11">
        <v>36.08</v>
      </c>
      <c r="K75" s="11">
        <v>36.08</v>
      </c>
      <c r="L75" s="11">
        <v>36.08</v>
      </c>
      <c r="M75" s="11">
        <v>36.948999999999998</v>
      </c>
      <c r="N75" s="11">
        <v>36.948999999999998</v>
      </c>
      <c r="O75" s="11">
        <v>36.948999999999998</v>
      </c>
      <c r="P75" s="11">
        <v>36.948999999999998</v>
      </c>
    </row>
    <row r="76" spans="1:16" ht="15" customHeight="1" x14ac:dyDescent="0.3">
      <c r="A76" s="1"/>
      <c r="B76" s="32" t="s">
        <v>59</v>
      </c>
      <c r="C76" s="22"/>
      <c r="D76" s="11">
        <v>745.77</v>
      </c>
      <c r="E76" s="22"/>
      <c r="F76" s="11"/>
      <c r="G76" s="11"/>
      <c r="H76" s="22"/>
      <c r="I76" s="11">
        <v>705.49400000000003</v>
      </c>
      <c r="J76" s="11">
        <v>694.07399999999996</v>
      </c>
      <c r="K76" s="11">
        <v>694.07399999999996</v>
      </c>
      <c r="L76" s="11">
        <v>694.07399999999996</v>
      </c>
      <c r="M76" s="11">
        <v>710.97500000000002</v>
      </c>
      <c r="N76" s="11">
        <v>710.97500000000002</v>
      </c>
      <c r="O76" s="11">
        <v>705.18899999999996</v>
      </c>
      <c r="P76" s="11">
        <v>705.18899999999996</v>
      </c>
    </row>
    <row r="77" spans="1:16" ht="15" customHeight="1" x14ac:dyDescent="0.3">
      <c r="A77" s="1"/>
      <c r="B77" s="32" t="s">
        <v>60</v>
      </c>
      <c r="C77" s="22"/>
      <c r="D77" s="11">
        <v>262.91000000000003</v>
      </c>
      <c r="E77" s="22"/>
      <c r="F77" s="11"/>
      <c r="G77" s="11"/>
      <c r="H77" s="22"/>
      <c r="I77" s="11">
        <v>152.86600000000001</v>
      </c>
      <c r="J77" s="11">
        <v>145.708</v>
      </c>
      <c r="K77" s="11">
        <v>150.797</v>
      </c>
      <c r="L77" s="11">
        <v>150.797</v>
      </c>
      <c r="M77" s="11">
        <v>150.18100000000001</v>
      </c>
      <c r="N77" s="11">
        <v>149.23400000000001</v>
      </c>
      <c r="O77" s="11">
        <v>148.24199999999999</v>
      </c>
      <c r="P77" s="11">
        <v>148.24199999999999</v>
      </c>
    </row>
    <row r="78" spans="1:16" ht="15" customHeight="1" x14ac:dyDescent="0.3">
      <c r="A78" s="1"/>
      <c r="B78" s="32" t="s">
        <v>61</v>
      </c>
      <c r="C78" s="22"/>
      <c r="D78" s="11">
        <v>668.77800000000002</v>
      </c>
      <c r="E78" s="22"/>
      <c r="F78" s="11"/>
      <c r="G78" s="11"/>
      <c r="H78" s="22"/>
      <c r="I78" s="11">
        <v>712.33290264773768</v>
      </c>
      <c r="J78" s="11">
        <v>713.69009372288338</v>
      </c>
      <c r="K78" s="11">
        <v>713.59775484448903</v>
      </c>
      <c r="L78" s="11">
        <v>713.59775484448903</v>
      </c>
      <c r="M78" s="11">
        <v>713.59775484448903</v>
      </c>
      <c r="N78" s="11">
        <v>718.89908407728058</v>
      </c>
      <c r="O78" s="11">
        <v>718.89908407728058</v>
      </c>
      <c r="P78" s="11">
        <v>718.89908407728058</v>
      </c>
    </row>
    <row r="79" spans="1:16" ht="15" customHeight="1" x14ac:dyDescent="0.3">
      <c r="A79" s="1"/>
      <c r="B79" s="32" t="s">
        <v>62</v>
      </c>
      <c r="C79" s="22"/>
      <c r="D79" s="11">
        <v>261.93299999999999</v>
      </c>
      <c r="E79" s="22"/>
      <c r="F79" s="11"/>
      <c r="G79" s="11"/>
      <c r="H79" s="22"/>
      <c r="I79" s="11">
        <v>253.21034471318353</v>
      </c>
      <c r="J79" s="11">
        <v>254.0454956734111</v>
      </c>
      <c r="K79" s="11">
        <v>253.45718590647175</v>
      </c>
      <c r="L79" s="11">
        <v>253.45718590647175</v>
      </c>
      <c r="M79" s="11">
        <v>252.23560390647208</v>
      </c>
      <c r="N79" s="11">
        <v>247.77962820069661</v>
      </c>
      <c r="O79" s="11">
        <v>248.2518762006971</v>
      </c>
      <c r="P79" s="11">
        <v>248.28540020069704</v>
      </c>
    </row>
    <row r="80" spans="1:16" ht="15" customHeight="1" x14ac:dyDescent="0.3">
      <c r="A80" s="1"/>
      <c r="B80" s="24" t="s">
        <v>63</v>
      </c>
      <c r="C80" s="22"/>
      <c r="D80" s="11">
        <v>2690.8989999999999</v>
      </c>
      <c r="E80" s="22"/>
      <c r="F80" s="11"/>
      <c r="G80" s="11"/>
      <c r="H80" s="22"/>
      <c r="I80" s="11">
        <v>2530.7907749999999</v>
      </c>
      <c r="J80" s="11">
        <v>2595.6185250000003</v>
      </c>
      <c r="K80" s="11">
        <v>2595.6606619900003</v>
      </c>
      <c r="L80" s="11">
        <v>2595.6606619900003</v>
      </c>
      <c r="M80" s="11">
        <v>2617.2696619900003</v>
      </c>
      <c r="N80" s="11">
        <v>2617.7633279900006</v>
      </c>
      <c r="O80" s="11">
        <v>2617.7778599900003</v>
      </c>
      <c r="P80" s="11">
        <v>2614.3771169899996</v>
      </c>
    </row>
    <row r="81" spans="1:16" ht="15" customHeight="1" x14ac:dyDescent="0.3">
      <c r="A81" s="1"/>
      <c r="B81" s="32" t="s">
        <v>64</v>
      </c>
      <c r="C81" s="22"/>
      <c r="D81" s="11">
        <v>500.18299999999999</v>
      </c>
      <c r="E81" s="22"/>
      <c r="F81" s="11"/>
      <c r="G81" s="11"/>
      <c r="H81" s="22"/>
      <c r="I81" s="11">
        <v>477.55600000000004</v>
      </c>
      <c r="J81" s="11">
        <v>477.55600000000004</v>
      </c>
      <c r="K81" s="11">
        <v>477.60100000000011</v>
      </c>
      <c r="L81" s="11">
        <v>477.60100000000011</v>
      </c>
      <c r="M81" s="11">
        <v>499.21000000000004</v>
      </c>
      <c r="N81" s="11">
        <v>499.21000000000004</v>
      </c>
      <c r="O81" s="11">
        <v>499.21000000000004</v>
      </c>
      <c r="P81" s="11">
        <v>495.8159999999998</v>
      </c>
    </row>
    <row r="82" spans="1:16" ht="15" customHeight="1" x14ac:dyDescent="0.3">
      <c r="A82" s="1"/>
      <c r="B82" s="32" t="s">
        <v>65</v>
      </c>
      <c r="C82" s="22"/>
      <c r="D82" s="11">
        <v>2112.48</v>
      </c>
      <c r="E82" s="22"/>
      <c r="F82" s="11"/>
      <c r="G82" s="11"/>
      <c r="H82" s="22"/>
      <c r="I82" s="11">
        <v>2048.0929999999998</v>
      </c>
      <c r="J82" s="11">
        <v>2112.8850000000002</v>
      </c>
      <c r="K82" s="11">
        <v>2112.8850000000002</v>
      </c>
      <c r="L82" s="11">
        <v>2112.8850000000002</v>
      </c>
      <c r="M82" s="11">
        <v>2112.8850000000002</v>
      </c>
      <c r="N82" s="11">
        <v>2112.8850000000002</v>
      </c>
      <c r="O82" s="11">
        <v>2112.8850000000002</v>
      </c>
      <c r="P82" s="11">
        <v>2112.8850000000002</v>
      </c>
    </row>
    <row r="83" spans="1:16" ht="15" customHeight="1" x14ac:dyDescent="0.3">
      <c r="A83" s="1"/>
      <c r="B83" s="23" t="s">
        <v>66</v>
      </c>
      <c r="C83" s="22"/>
      <c r="D83" s="11">
        <v>4937.1890000000003</v>
      </c>
      <c r="E83" s="22"/>
      <c r="F83" s="11"/>
      <c r="G83" s="11"/>
      <c r="H83" s="22"/>
      <c r="I83" s="11">
        <v>4675.8144803141386</v>
      </c>
      <c r="J83" s="11">
        <v>4623.2290892723558</v>
      </c>
      <c r="K83" s="11">
        <v>4705.6889861474938</v>
      </c>
      <c r="L83" s="11">
        <v>4802.4995024211948</v>
      </c>
      <c r="M83" s="11">
        <v>4577.3828064937961</v>
      </c>
      <c r="N83" s="11">
        <v>4294.2235876237955</v>
      </c>
      <c r="O83" s="11">
        <v>4244.7299376237961</v>
      </c>
      <c r="P83" s="11">
        <v>4596.6642686237965</v>
      </c>
    </row>
    <row r="84" spans="1:16" ht="15" customHeight="1" x14ac:dyDescent="0.3">
      <c r="A84" s="1"/>
      <c r="B84" s="21" t="s">
        <v>33</v>
      </c>
      <c r="C84" s="22"/>
      <c r="D84" s="11">
        <v>3075.8380000000002</v>
      </c>
      <c r="E84" s="22"/>
      <c r="F84" s="11"/>
      <c r="G84" s="11"/>
      <c r="H84" s="22"/>
      <c r="I84" s="11">
        <v>2530.8642574703508</v>
      </c>
      <c r="J84" s="11">
        <v>2519.1652366775593</v>
      </c>
      <c r="K84" s="11">
        <v>2455.6380323092062</v>
      </c>
      <c r="L84" s="11">
        <v>2455.7490323092061</v>
      </c>
      <c r="M84" s="11">
        <v>2472.3186269460916</v>
      </c>
      <c r="N84" s="11">
        <v>2533.1167008457492</v>
      </c>
      <c r="O84" s="11">
        <v>2550.2471678133011</v>
      </c>
      <c r="P84" s="11">
        <v>2477.593931002094</v>
      </c>
    </row>
    <row r="85" spans="1:16" ht="15" customHeight="1" x14ac:dyDescent="0.3">
      <c r="A85" s="1"/>
      <c r="B85" s="23" t="s">
        <v>67</v>
      </c>
      <c r="C85" s="22"/>
      <c r="D85" s="11">
        <v>1064.71</v>
      </c>
      <c r="E85" s="22"/>
      <c r="F85" s="11"/>
      <c r="G85" s="11"/>
      <c r="H85" s="22"/>
      <c r="I85" s="11">
        <v>1088.7267038883551</v>
      </c>
      <c r="J85" s="11">
        <v>1088.7267038883551</v>
      </c>
      <c r="K85" s="11">
        <v>1098.5169260931759</v>
      </c>
      <c r="L85" s="11">
        <v>1098.5169260931759</v>
      </c>
      <c r="M85" s="11">
        <v>997.40764300000001</v>
      </c>
      <c r="N85" s="11">
        <v>997.40764300000001</v>
      </c>
      <c r="O85" s="11">
        <v>997.40764300000001</v>
      </c>
      <c r="P85" s="11">
        <v>949.77704900000003</v>
      </c>
    </row>
    <row r="86" spans="1:16" ht="15" customHeight="1" x14ac:dyDescent="0.3">
      <c r="A86" s="1"/>
      <c r="B86" s="23" t="s">
        <v>138</v>
      </c>
      <c r="C86" s="22"/>
      <c r="D86" s="11">
        <v>807.26300000000003</v>
      </c>
      <c r="E86" s="22"/>
      <c r="F86" s="11"/>
      <c r="G86" s="11"/>
      <c r="H86" s="22"/>
      <c r="I86" s="11">
        <v>773.63872907651023</v>
      </c>
      <c r="J86" s="11">
        <v>775.82073773447871</v>
      </c>
      <c r="K86" s="11">
        <v>775.53945768089466</v>
      </c>
      <c r="L86" s="11">
        <v>775.53945768089466</v>
      </c>
      <c r="M86" s="11">
        <v>772.05938682069711</v>
      </c>
      <c r="N86" s="11">
        <v>832.92744982069701</v>
      </c>
      <c r="O86" s="11">
        <v>837.96929782069708</v>
      </c>
      <c r="P86" s="11">
        <v>816.11693025655768</v>
      </c>
    </row>
    <row r="87" spans="1:16" ht="15" customHeight="1" x14ac:dyDescent="0.3">
      <c r="A87" s="1"/>
      <c r="B87" s="23" t="s">
        <v>68</v>
      </c>
      <c r="C87" s="22"/>
      <c r="D87" s="11">
        <v>101.816</v>
      </c>
      <c r="E87" s="22"/>
      <c r="F87" s="11"/>
      <c r="G87" s="11"/>
      <c r="H87" s="22"/>
      <c r="I87" s="11">
        <v>98.938999999999993</v>
      </c>
      <c r="J87" s="11">
        <v>96.066000000000003</v>
      </c>
      <c r="K87" s="11">
        <v>99.111000000000004</v>
      </c>
      <c r="L87" s="11">
        <v>99.111000000000004</v>
      </c>
      <c r="M87" s="11">
        <v>99.111000000000004</v>
      </c>
      <c r="N87" s="11">
        <v>100.76600000000001</v>
      </c>
      <c r="O87" s="11">
        <v>98.766000000000005</v>
      </c>
      <c r="P87" s="11">
        <v>102</v>
      </c>
    </row>
    <row r="88" spans="1:16" ht="15" customHeight="1" x14ac:dyDescent="0.3">
      <c r="A88" s="1"/>
      <c r="B88" s="18" t="s">
        <v>69</v>
      </c>
      <c r="C88" s="19"/>
      <c r="D88" s="20">
        <v>5406.2279999999992</v>
      </c>
      <c r="E88" s="19"/>
      <c r="F88" s="20"/>
      <c r="G88" s="20"/>
      <c r="H88" s="19"/>
      <c r="I88" s="20">
        <v>6648.1979430686943</v>
      </c>
      <c r="J88" s="20">
        <v>6149.8193475543467</v>
      </c>
      <c r="K88" s="20">
        <v>6297.2677253286838</v>
      </c>
      <c r="L88" s="20">
        <v>6500.3999073050254</v>
      </c>
      <c r="M88" s="20">
        <v>6538.6282620184365</v>
      </c>
      <c r="N88" s="20">
        <v>6188.4104732570186</v>
      </c>
      <c r="O88" s="20">
        <v>6178.9350324246552</v>
      </c>
      <c r="P88" s="20">
        <v>6289.812493904903</v>
      </c>
    </row>
    <row r="89" spans="1:16" ht="15" customHeight="1" x14ac:dyDescent="0.3">
      <c r="A89" s="1"/>
      <c r="B89" s="21" t="s">
        <v>70</v>
      </c>
      <c r="C89" s="22"/>
      <c r="D89" s="11">
        <v>4547.3819999999996</v>
      </c>
      <c r="E89" s="22"/>
      <c r="F89" s="11"/>
      <c r="G89" s="11"/>
      <c r="H89" s="22"/>
      <c r="I89" s="11">
        <v>6237.9103501607215</v>
      </c>
      <c r="J89" s="11">
        <v>5884.5837832299476</v>
      </c>
      <c r="K89" s="11">
        <v>5936.0526545654593</v>
      </c>
      <c r="L89" s="11">
        <v>6034.1676085189147</v>
      </c>
      <c r="M89" s="11">
        <v>6014.8612293092701</v>
      </c>
      <c r="N89" s="11">
        <v>5411.5778932871244</v>
      </c>
      <c r="O89" s="11">
        <v>5407.0160106033245</v>
      </c>
      <c r="P89" s="11">
        <v>5574.505196656899</v>
      </c>
    </row>
    <row r="90" spans="1:16" ht="15" customHeight="1" x14ac:dyDescent="0.3">
      <c r="A90" s="1"/>
      <c r="B90" s="23" t="s">
        <v>71</v>
      </c>
      <c r="C90" s="22"/>
      <c r="D90" s="11">
        <v>4404.5069999999996</v>
      </c>
      <c r="E90" s="22"/>
      <c r="F90" s="11"/>
      <c r="G90" s="11"/>
      <c r="H90" s="22"/>
      <c r="I90" s="11">
        <v>6089.6862255358392</v>
      </c>
      <c r="J90" s="11">
        <v>5748.2261875529293</v>
      </c>
      <c r="K90" s="11">
        <v>5799.7907267080582</v>
      </c>
      <c r="L90" s="11">
        <v>5897.9056806615135</v>
      </c>
      <c r="M90" s="11">
        <v>5878.7641009218687</v>
      </c>
      <c r="N90" s="11">
        <v>5358.6465323595594</v>
      </c>
      <c r="O90" s="11">
        <v>5355.9076698793033</v>
      </c>
      <c r="P90" s="11">
        <v>5513.1933336435459</v>
      </c>
    </row>
    <row r="91" spans="1:16" ht="15" customHeight="1" x14ac:dyDescent="0.3">
      <c r="A91" s="1"/>
      <c r="B91" s="23" t="s">
        <v>72</v>
      </c>
      <c r="C91" s="22"/>
      <c r="D91" s="11">
        <v>112.464</v>
      </c>
      <c r="E91" s="22"/>
      <c r="F91" s="11"/>
      <c r="G91" s="11"/>
      <c r="H91" s="22"/>
      <c r="I91" s="11">
        <v>149.20711249550399</v>
      </c>
      <c r="J91" s="11">
        <v>153.7816668589393</v>
      </c>
      <c r="K91" s="11">
        <v>153.72612747602369</v>
      </c>
      <c r="L91" s="11">
        <v>153.72612747602369</v>
      </c>
      <c r="M91" s="11">
        <v>154.40132847602368</v>
      </c>
      <c r="N91" s="11">
        <v>88.766615016187274</v>
      </c>
      <c r="O91" s="11">
        <v>86.800449435084076</v>
      </c>
      <c r="P91" s="11">
        <v>86.785369938194236</v>
      </c>
    </row>
    <row r="92" spans="1:16" ht="15" customHeight="1" x14ac:dyDescent="0.3">
      <c r="A92" s="1"/>
      <c r="B92" s="23" t="s">
        <v>73</v>
      </c>
      <c r="C92" s="22"/>
      <c r="D92" s="11">
        <v>30.411000000000001</v>
      </c>
      <c r="E92" s="22"/>
      <c r="F92" s="11"/>
      <c r="G92" s="11"/>
      <c r="H92" s="22"/>
      <c r="I92" s="11">
        <v>-0.9829878706214501</v>
      </c>
      <c r="J92" s="11">
        <v>-17.424071181921484</v>
      </c>
      <c r="K92" s="11">
        <v>-17.464199618622406</v>
      </c>
      <c r="L92" s="11">
        <v>-17.464199618622406</v>
      </c>
      <c r="M92" s="11">
        <v>-18.304200088622398</v>
      </c>
      <c r="N92" s="11">
        <v>-35.835254088622406</v>
      </c>
      <c r="O92" s="11">
        <v>-35.692108711063582</v>
      </c>
      <c r="P92" s="11">
        <v>-25.47350692484072</v>
      </c>
    </row>
    <row r="93" spans="1:16" ht="15" customHeight="1" x14ac:dyDescent="0.3">
      <c r="A93" s="1"/>
      <c r="B93" s="21" t="s">
        <v>34</v>
      </c>
      <c r="C93" s="22"/>
      <c r="D93" s="11">
        <v>858.846</v>
      </c>
      <c r="E93" s="22"/>
      <c r="F93" s="11"/>
      <c r="G93" s="11"/>
      <c r="H93" s="22"/>
      <c r="I93" s="11">
        <v>410.28759290797319</v>
      </c>
      <c r="J93" s="11">
        <v>265.23556432439926</v>
      </c>
      <c r="K93" s="11">
        <v>361.21507076322439</v>
      </c>
      <c r="L93" s="11">
        <v>466.23229878611062</v>
      </c>
      <c r="M93" s="11">
        <v>523.76703270916664</v>
      </c>
      <c r="N93" s="11">
        <v>776.83257996989437</v>
      </c>
      <c r="O93" s="11">
        <v>771.91902182133106</v>
      </c>
      <c r="P93" s="11">
        <v>715.30729724800381</v>
      </c>
    </row>
    <row r="94" spans="1:16" ht="15" customHeight="1" x14ac:dyDescent="0.3">
      <c r="A94" s="1"/>
      <c r="B94" s="25" t="s">
        <v>81</v>
      </c>
      <c r="C94" s="26"/>
      <c r="D94" s="26">
        <f>D9-D48</f>
        <v>-7840.7060000000129</v>
      </c>
      <c r="E94" s="26"/>
      <c r="F94" s="26">
        <f>F9-F48</f>
        <v>0</v>
      </c>
      <c r="G94" s="26">
        <f>G9-G48</f>
        <v>0</v>
      </c>
      <c r="H94" s="26"/>
      <c r="I94" s="26">
        <f t="shared" ref="I94:J94" si="34">I9-I48</f>
        <v>-7877.7920037165313</v>
      </c>
      <c r="J94" s="26">
        <f t="shared" si="34"/>
        <v>-7615.5715544573759</v>
      </c>
      <c r="K94" s="26">
        <f t="shared" ref="K94:L94" si="35">K9-K48</f>
        <v>-7482.770036331829</v>
      </c>
      <c r="L94" s="26">
        <f t="shared" si="35"/>
        <v>-7586.9619447338846</v>
      </c>
      <c r="M94" s="26">
        <f t="shared" ref="M94:N94" si="36">M9-M48</f>
        <v>-7390.7253577748779</v>
      </c>
      <c r="N94" s="26">
        <f t="shared" si="36"/>
        <v>-7078.4314426920537</v>
      </c>
      <c r="O94" s="26">
        <f t="shared" ref="O94:P94" si="37">O9-O48</f>
        <v>-7173.8662987684656</v>
      </c>
      <c r="P94" s="26">
        <f t="shared" si="37"/>
        <v>-7372.9395488428854</v>
      </c>
    </row>
    <row r="95" spans="1:16" ht="15" customHeight="1" x14ac:dyDescent="0.3">
      <c r="A95" s="1"/>
      <c r="B95" s="25" t="s">
        <v>7</v>
      </c>
      <c r="C95" s="26"/>
      <c r="D95" s="33">
        <f>D94/D$96*100</f>
        <v>-5.969999948985472</v>
      </c>
      <c r="E95" s="26"/>
      <c r="F95" s="33" t="e">
        <f>F94/F$96*100</f>
        <v>#DIV/0!</v>
      </c>
      <c r="G95" s="33" t="e">
        <f>G94/G$96*100</f>
        <v>#DIV/0!</v>
      </c>
      <c r="H95" s="26"/>
      <c r="I95" s="33">
        <f t="shared" ref="I95:J95" si="38">I94/I$96*100</f>
        <v>-6.1359971677057406</v>
      </c>
      <c r="J95" s="33">
        <f t="shared" si="38"/>
        <v>-5.9317541598667898</v>
      </c>
      <c r="K95" s="33">
        <f t="shared" ref="K95:L95" si="39">K94/K$96*100</f>
        <v>-5.79509383440673</v>
      </c>
      <c r="L95" s="33">
        <f t="shared" si="39"/>
        <v>-5.84437423538769</v>
      </c>
      <c r="M95" s="33">
        <f t="shared" ref="M95:N95" si="40">M94/M$96*100</f>
        <v>-5.6932096373288203</v>
      </c>
      <c r="N95" s="33">
        <f t="shared" si="40"/>
        <v>-5.4167924431949119</v>
      </c>
      <c r="O95" s="33">
        <f t="shared" ref="O95:P95" si="41">O94/O$96*100</f>
        <v>-5.489824273961009</v>
      </c>
      <c r="P95" s="33">
        <f t="shared" si="41"/>
        <v>-5.6421657192904924</v>
      </c>
    </row>
    <row r="96" spans="1:16" ht="15" customHeight="1" x14ac:dyDescent="0.3">
      <c r="A96" s="1"/>
      <c r="B96" s="21" t="s">
        <v>78</v>
      </c>
      <c r="C96" s="22"/>
      <c r="D96" s="11">
        <v>131335.10999999999</v>
      </c>
      <c r="E96" s="22"/>
      <c r="F96" s="11"/>
      <c r="G96" s="11"/>
      <c r="H96" s="22"/>
      <c r="I96" s="11">
        <v>128386.5</v>
      </c>
      <c r="J96" s="11">
        <v>128386.5</v>
      </c>
      <c r="K96" s="11">
        <v>129122.5</v>
      </c>
      <c r="L96" s="11">
        <v>129816.49769781723</v>
      </c>
      <c r="M96" s="11">
        <v>129816.49769781723</v>
      </c>
      <c r="N96" s="11">
        <v>130675.7</v>
      </c>
      <c r="O96" s="11">
        <v>130675.7</v>
      </c>
      <c r="P96" s="11">
        <v>130675.7</v>
      </c>
    </row>
  </sheetData>
  <mergeCells count="1">
    <mergeCell ref="B5:B6"/>
  </mergeCells>
  <phoneticPr fontId="19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362E8-FB38-42D0-BF9C-09E8BFE4A0C7}">
  <sheetPr>
    <tabColor rgb="FF13B5EA"/>
  </sheetPr>
  <dimension ref="A1:P75"/>
  <sheetViews>
    <sheetView showGridLines="0" zoomScaleNormal="100" workbookViewId="0"/>
  </sheetViews>
  <sheetFormatPr defaultRowHeight="14.4" x14ac:dyDescent="0.3"/>
  <cols>
    <col min="1" max="1" width="40.6640625" customWidth="1"/>
    <col min="2" max="9" width="12.6640625" customWidth="1"/>
    <col min="11" max="14" width="12.6640625" customWidth="1"/>
    <col min="16" max="16" width="12.6640625" customWidth="1"/>
  </cols>
  <sheetData>
    <row r="1" spans="1:16" x14ac:dyDescent="0.3">
      <c r="A1" s="43" t="s">
        <v>167</v>
      </c>
      <c r="B1" s="43"/>
      <c r="K1" s="43" t="s">
        <v>175</v>
      </c>
      <c r="L1" s="44"/>
      <c r="M1" s="44"/>
      <c r="N1" s="44"/>
      <c r="P1" s="43" t="s">
        <v>178</v>
      </c>
    </row>
    <row r="2" spans="1:16" x14ac:dyDescent="0.3">
      <c r="A2" s="36"/>
      <c r="B2" s="37" t="s">
        <v>166</v>
      </c>
      <c r="C2" s="37" t="s">
        <v>169</v>
      </c>
      <c r="D2" s="37" t="s">
        <v>170</v>
      </c>
      <c r="E2" s="37" t="s">
        <v>171</v>
      </c>
      <c r="F2" s="37" t="s">
        <v>172</v>
      </c>
      <c r="G2" s="37" t="s">
        <v>173</v>
      </c>
      <c r="H2" s="37" t="s">
        <v>176</v>
      </c>
      <c r="I2" s="37" t="s">
        <v>177</v>
      </c>
      <c r="K2" s="45" t="s">
        <v>172</v>
      </c>
      <c r="L2" s="45" t="s">
        <v>173</v>
      </c>
      <c r="M2" s="45" t="s">
        <v>176</v>
      </c>
      <c r="N2" s="45" t="s">
        <v>177</v>
      </c>
      <c r="P2" s="49" t="s">
        <v>177</v>
      </c>
    </row>
    <row r="3" spans="1:16" x14ac:dyDescent="0.3">
      <c r="A3" s="38" t="s">
        <v>8</v>
      </c>
      <c r="B3" s="39">
        <v>-244.83399999999529</v>
      </c>
      <c r="C3" s="39">
        <v>-203.26799999999639</v>
      </c>
      <c r="D3" s="39">
        <v>-394.11799999998766</v>
      </c>
      <c r="E3" s="39">
        <v>-446.36799999998766</v>
      </c>
      <c r="F3" s="39">
        <v>-391.36099999998987</v>
      </c>
      <c r="G3" s="39">
        <v>-12.639000000002852</v>
      </c>
      <c r="H3" s="39">
        <v>-88.136999999995169</v>
      </c>
      <c r="I3" s="39">
        <v>-77.901999999987311</v>
      </c>
      <c r="K3" s="39">
        <v>-152.73599999998987</v>
      </c>
      <c r="L3" s="39">
        <v>225.98599999999715</v>
      </c>
      <c r="M3" s="39">
        <v>150.48800000000483</v>
      </c>
      <c r="N3" s="39">
        <v>160.72300000001269</v>
      </c>
      <c r="P3" s="39">
        <v>-39.34699999998702</v>
      </c>
    </row>
    <row r="4" spans="1:16" x14ac:dyDescent="0.3">
      <c r="A4" s="40" t="s">
        <v>82</v>
      </c>
      <c r="B4" s="41">
        <v>-107.54199999999946</v>
      </c>
      <c r="C4" s="41">
        <v>-83.833999999999833</v>
      </c>
      <c r="D4" s="41">
        <v>-79.902000000000044</v>
      </c>
      <c r="E4" s="41">
        <v>-79.902000000000044</v>
      </c>
      <c r="F4" s="41">
        <v>-79.902000000000044</v>
      </c>
      <c r="G4" s="41">
        <v>63.840000000000146</v>
      </c>
      <c r="H4" s="41">
        <v>63.840000000000146</v>
      </c>
      <c r="I4" s="41">
        <v>179.34900000000016</v>
      </c>
      <c r="K4" s="41">
        <v>-180.60699999999997</v>
      </c>
      <c r="L4" s="41">
        <v>-36.864999999999782</v>
      </c>
      <c r="M4" s="41">
        <v>-36.864999999999782</v>
      </c>
      <c r="N4" s="41">
        <v>78.644000000000233</v>
      </c>
      <c r="P4" s="41">
        <v>-79.752000000000407</v>
      </c>
    </row>
    <row r="5" spans="1:16" x14ac:dyDescent="0.3">
      <c r="A5" s="40" t="s">
        <v>127</v>
      </c>
      <c r="B5" s="41">
        <v>-37.007000000000517</v>
      </c>
      <c r="C5" s="41">
        <v>-70.595000000000255</v>
      </c>
      <c r="D5" s="41">
        <v>-67.033000000000357</v>
      </c>
      <c r="E5" s="41">
        <v>-100.03300000000036</v>
      </c>
      <c r="F5" s="41">
        <v>-107.03300000000036</v>
      </c>
      <c r="G5" s="41">
        <v>-18.287000000000262</v>
      </c>
      <c r="H5" s="41">
        <v>-15.287000000000262</v>
      </c>
      <c r="I5" s="41">
        <v>-3.5500000000001819</v>
      </c>
      <c r="K5" s="41">
        <v>-34.733000000000175</v>
      </c>
      <c r="L5" s="41">
        <v>54.01299999999992</v>
      </c>
      <c r="M5" s="41">
        <v>57.01299999999992</v>
      </c>
      <c r="N5" s="41">
        <v>68.75</v>
      </c>
      <c r="P5" s="41">
        <v>27.604000000000269</v>
      </c>
    </row>
    <row r="6" spans="1:16" x14ac:dyDescent="0.3">
      <c r="A6" s="40" t="s">
        <v>83</v>
      </c>
      <c r="B6" s="41">
        <v>44.435999999999694</v>
      </c>
      <c r="C6" s="41">
        <v>78.435999999999694</v>
      </c>
      <c r="D6" s="41">
        <v>-53.564000000000306</v>
      </c>
      <c r="E6" s="41">
        <v>-53.564000000000306</v>
      </c>
      <c r="F6" s="41">
        <v>-53.564000000000306</v>
      </c>
      <c r="G6" s="41">
        <v>-21.564000000000306</v>
      </c>
      <c r="H6" s="41">
        <v>-81.564000000000306</v>
      </c>
      <c r="I6" s="41">
        <v>-181.56400000000031</v>
      </c>
      <c r="K6" s="41">
        <v>66.154000000000451</v>
      </c>
      <c r="L6" s="41">
        <v>98.154000000000451</v>
      </c>
      <c r="M6" s="41">
        <v>38.154000000000451</v>
      </c>
      <c r="N6" s="41">
        <v>-61.845999999999549</v>
      </c>
      <c r="P6" s="41">
        <v>-34.944999999999709</v>
      </c>
    </row>
    <row r="7" spans="1:16" x14ac:dyDescent="0.3">
      <c r="A7" s="40" t="s">
        <v>4</v>
      </c>
      <c r="B7" s="41">
        <v>-92.629000000007181</v>
      </c>
      <c r="C7" s="41">
        <v>-77.056000000004133</v>
      </c>
      <c r="D7" s="41">
        <v>-101.20499999999811</v>
      </c>
      <c r="E7" s="41">
        <v>-81.454999999998108</v>
      </c>
      <c r="F7" s="41">
        <v>-36.447999999997592</v>
      </c>
      <c r="G7" s="41">
        <v>139.36300000000028</v>
      </c>
      <c r="H7" s="41">
        <v>149.86500000000069</v>
      </c>
      <c r="I7" s="41">
        <v>154.23100000000704</v>
      </c>
      <c r="K7" s="41">
        <v>-100.68000000000029</v>
      </c>
      <c r="L7" s="41">
        <v>75.130999999997584</v>
      </c>
      <c r="M7" s="41">
        <v>85.632999999997992</v>
      </c>
      <c r="N7" s="41">
        <v>89.999000000004344</v>
      </c>
      <c r="P7" s="41">
        <v>-56.520999999992455</v>
      </c>
    </row>
    <row r="8" spans="1:16" x14ac:dyDescent="0.3">
      <c r="A8" s="40" t="s">
        <v>84</v>
      </c>
      <c r="B8" s="41">
        <v>-43.511000000000422</v>
      </c>
      <c r="C8" s="41">
        <v>-51.511000000000422</v>
      </c>
      <c r="D8" s="41">
        <v>-53.511000000000422</v>
      </c>
      <c r="E8" s="41">
        <v>-95.511000000000422</v>
      </c>
      <c r="F8" s="41">
        <v>-66.511000000000422</v>
      </c>
      <c r="G8" s="41">
        <v>-59.511000000000422</v>
      </c>
      <c r="H8" s="41">
        <v>-90.511000000000422</v>
      </c>
      <c r="I8" s="41">
        <v>-107.51100000000042</v>
      </c>
      <c r="K8" s="41">
        <v>98.394000000000233</v>
      </c>
      <c r="L8" s="41">
        <v>105.39400000000023</v>
      </c>
      <c r="M8" s="41">
        <v>74.394000000000233</v>
      </c>
      <c r="N8" s="41">
        <v>57.394000000000233</v>
      </c>
      <c r="P8" s="41">
        <v>88.760000000000218</v>
      </c>
    </row>
    <row r="9" spans="1:16" x14ac:dyDescent="0.3">
      <c r="A9" s="40" t="s">
        <v>85</v>
      </c>
      <c r="B9" s="41">
        <v>-1.6049999999995634</v>
      </c>
      <c r="C9" s="41">
        <v>5.3950000000004366</v>
      </c>
      <c r="D9" s="41">
        <v>-31.604999999999563</v>
      </c>
      <c r="E9" s="41">
        <v>-28.604999999999563</v>
      </c>
      <c r="F9" s="41">
        <v>-40.604999999999563</v>
      </c>
      <c r="G9" s="41">
        <v>-3.6049999999995634</v>
      </c>
      <c r="H9" s="41">
        <v>-3.6049999999995634</v>
      </c>
      <c r="I9" s="41">
        <v>-6.6049999999995634</v>
      </c>
      <c r="K9" s="41">
        <v>6.1520000000000437</v>
      </c>
      <c r="L9" s="41">
        <v>43.152000000000044</v>
      </c>
      <c r="M9" s="41">
        <v>43.152000000000044</v>
      </c>
      <c r="N9" s="41">
        <v>40.152000000000044</v>
      </c>
      <c r="P9" s="41">
        <v>29.371000000000095</v>
      </c>
    </row>
    <row r="10" spans="1:16" x14ac:dyDescent="0.3">
      <c r="A10" s="40" t="s">
        <v>146</v>
      </c>
      <c r="B10" s="41">
        <v>0.74000000000000199</v>
      </c>
      <c r="C10" s="41">
        <v>3.6129999999999995</v>
      </c>
      <c r="D10" s="41">
        <v>3.5680000000000049</v>
      </c>
      <c r="E10" s="41">
        <v>3.5680000000000049</v>
      </c>
      <c r="F10" s="41">
        <v>3.5680000000000049</v>
      </c>
      <c r="G10" s="41">
        <v>1.9130000000000038</v>
      </c>
      <c r="H10" s="41">
        <v>1.9130000000000038</v>
      </c>
      <c r="I10" s="41">
        <v>0.67900000000000205</v>
      </c>
      <c r="K10" s="41">
        <v>6.5800000000000054</v>
      </c>
      <c r="L10" s="41">
        <v>4.9250000000000043</v>
      </c>
      <c r="M10" s="41">
        <v>4.9250000000000043</v>
      </c>
      <c r="N10" s="41">
        <v>3.6910000000000025</v>
      </c>
      <c r="P10" s="41">
        <v>5.4069999999999965</v>
      </c>
    </row>
    <row r="11" spans="1:16" x14ac:dyDescent="0.3">
      <c r="A11" s="40" t="s">
        <v>147</v>
      </c>
      <c r="B11" s="41">
        <v>2.1370000000000005</v>
      </c>
      <c r="C11" s="41">
        <v>2.1370000000000005</v>
      </c>
      <c r="D11" s="41">
        <v>-0.86299999999999955</v>
      </c>
      <c r="E11" s="41">
        <v>-0.86299999999999955</v>
      </c>
      <c r="F11" s="41">
        <v>-0.86299999999999955</v>
      </c>
      <c r="G11" s="41">
        <v>-0.86299999999999955</v>
      </c>
      <c r="H11" s="41">
        <v>1.1370000000000005</v>
      </c>
      <c r="I11" s="41">
        <v>-0.86299999999999955</v>
      </c>
      <c r="K11" s="41">
        <v>-0.57699999999999818</v>
      </c>
      <c r="L11" s="41">
        <v>-0.57699999999999818</v>
      </c>
      <c r="M11" s="41">
        <v>1.4230000000000018</v>
      </c>
      <c r="N11" s="41">
        <v>-0.57699999999999818</v>
      </c>
      <c r="P11" s="41">
        <v>-0.57699999999999818</v>
      </c>
    </row>
    <row r="12" spans="1:16" x14ac:dyDescent="0.3">
      <c r="A12" s="40" t="s">
        <v>148</v>
      </c>
      <c r="B12" s="41">
        <v>-9.8530000000000655</v>
      </c>
      <c r="C12" s="41">
        <v>-9.8530000000000655</v>
      </c>
      <c r="D12" s="41">
        <v>-10.002999999999929</v>
      </c>
      <c r="E12" s="41">
        <v>-10.002999999999929</v>
      </c>
      <c r="F12" s="41">
        <v>-10.002999999999929</v>
      </c>
      <c r="G12" s="41">
        <v>-113.92499999999995</v>
      </c>
      <c r="H12" s="41">
        <v>-113.92499999999995</v>
      </c>
      <c r="I12" s="41">
        <v>-112.06799999999998</v>
      </c>
      <c r="K12" s="41">
        <v>-13.418999999999869</v>
      </c>
      <c r="L12" s="41">
        <v>-117.34099999999989</v>
      </c>
      <c r="M12" s="41">
        <v>-117.34099999999989</v>
      </c>
      <c r="N12" s="41">
        <v>-115.48399999999992</v>
      </c>
      <c r="P12" s="41">
        <v>-18.69399999999996</v>
      </c>
    </row>
    <row r="13" spans="1:16" x14ac:dyDescent="0.3">
      <c r="A13" s="38" t="s">
        <v>86</v>
      </c>
      <c r="B13" s="39">
        <v>57.370897722400059</v>
      </c>
      <c r="C13" s="39">
        <v>29.813412980880003</v>
      </c>
      <c r="D13" s="39">
        <v>-37.349301597804242</v>
      </c>
      <c r="E13" s="39">
        <v>-7.271643618464168</v>
      </c>
      <c r="F13" s="39">
        <v>56.776031374971808</v>
      </c>
      <c r="G13" s="39">
        <v>56.797005673449348</v>
      </c>
      <c r="H13" s="39">
        <v>40.083995128834431</v>
      </c>
      <c r="I13" s="39">
        <v>46.381144266694264</v>
      </c>
      <c r="K13" s="39">
        <v>86.871031374972063</v>
      </c>
      <c r="L13" s="39">
        <v>86.892005673449603</v>
      </c>
      <c r="M13" s="39">
        <v>70.178995128834686</v>
      </c>
      <c r="N13" s="39">
        <v>76.476144266694519</v>
      </c>
      <c r="P13" s="39">
        <v>36.711144266694191</v>
      </c>
    </row>
    <row r="14" spans="1:16" x14ac:dyDescent="0.3">
      <c r="A14" s="40" t="s">
        <v>87</v>
      </c>
      <c r="B14" s="41">
        <v>6.1573881309021203</v>
      </c>
      <c r="C14" s="41">
        <v>5.1761086387708133</v>
      </c>
      <c r="D14" s="41">
        <v>5.1772707063943812</v>
      </c>
      <c r="E14" s="41">
        <v>25.177270706394381</v>
      </c>
      <c r="F14" s="41">
        <v>25.891938999999979</v>
      </c>
      <c r="G14" s="41">
        <v>25.658310999999969</v>
      </c>
      <c r="H14" s="41">
        <v>9.7375480000000039</v>
      </c>
      <c r="I14" s="41">
        <v>9.7375480000000039</v>
      </c>
      <c r="K14" s="41">
        <v>14.627938999999913</v>
      </c>
      <c r="L14" s="41">
        <v>14.394310999999902</v>
      </c>
      <c r="M14" s="41">
        <v>-1.526452000000063</v>
      </c>
      <c r="N14" s="41">
        <v>-1.526452000000063</v>
      </c>
      <c r="P14" s="41">
        <v>-9.2984520000000543</v>
      </c>
    </row>
    <row r="15" spans="1:16" x14ac:dyDescent="0.3">
      <c r="A15" s="40" t="s">
        <v>88</v>
      </c>
      <c r="B15" s="41">
        <v>-6.9933193138807042</v>
      </c>
      <c r="C15" s="41">
        <v>-37.819399603703118</v>
      </c>
      <c r="D15" s="41">
        <v>-37.90521336117007</v>
      </c>
      <c r="E15" s="41">
        <v>-37.90521336117007</v>
      </c>
      <c r="F15" s="41">
        <v>33.222683666894227</v>
      </c>
      <c r="G15" s="41">
        <v>26.971595666894359</v>
      </c>
      <c r="H15" s="41">
        <v>45.685562666894327</v>
      </c>
      <c r="I15" s="41">
        <v>40.800159533515512</v>
      </c>
      <c r="K15" s="41">
        <v>35.084683666894193</v>
      </c>
      <c r="L15" s="41">
        <v>28.833595666894325</v>
      </c>
      <c r="M15" s="41">
        <v>47.547562666894294</v>
      </c>
      <c r="N15" s="41">
        <v>42.662159533515478</v>
      </c>
      <c r="P15" s="41">
        <v>40.497159533515401</v>
      </c>
    </row>
    <row r="16" spans="1:16" x14ac:dyDescent="0.3">
      <c r="A16" s="40" t="s">
        <v>89</v>
      </c>
      <c r="B16" s="41">
        <v>-1.4669999999999845</v>
      </c>
      <c r="C16" s="41">
        <v>1.5330000000000155</v>
      </c>
      <c r="D16" s="41">
        <v>-5.4669999999999845</v>
      </c>
      <c r="E16" s="41">
        <v>-5.4669999999999845</v>
      </c>
      <c r="F16" s="41">
        <v>-5.4669999999999845</v>
      </c>
      <c r="G16" s="41">
        <v>17.533000000000015</v>
      </c>
      <c r="H16" s="41">
        <v>9.5330000000000155</v>
      </c>
      <c r="I16" s="41">
        <v>9.5330000000000155</v>
      </c>
      <c r="K16" s="41">
        <v>-18.447999999999979</v>
      </c>
      <c r="L16" s="41">
        <v>4.5520000000000209</v>
      </c>
      <c r="M16" s="41">
        <v>-3.4479999999999791</v>
      </c>
      <c r="N16" s="41">
        <v>-3.4479999999999791</v>
      </c>
      <c r="P16" s="41">
        <v>-10.232000000000028</v>
      </c>
    </row>
    <row r="17" spans="1:16" x14ac:dyDescent="0.3">
      <c r="A17" s="40" t="s">
        <v>90</v>
      </c>
      <c r="B17" s="41">
        <v>-2.3521110991204637</v>
      </c>
      <c r="C17" s="41">
        <v>-0.50315526653683662</v>
      </c>
      <c r="D17" s="41">
        <v>-0.50705169725778987</v>
      </c>
      <c r="E17" s="41">
        <v>-0.50705169725778987</v>
      </c>
      <c r="F17" s="41">
        <v>-0.84035791999999887</v>
      </c>
      <c r="G17" s="41">
        <v>-0.33204191999999821</v>
      </c>
      <c r="H17" s="41">
        <v>-0.33204191999999821</v>
      </c>
      <c r="I17" s="41">
        <v>-0.33204191999999821</v>
      </c>
      <c r="K17" s="41">
        <v>-0.85935792000000077</v>
      </c>
      <c r="L17" s="41">
        <v>-0.35104192000000012</v>
      </c>
      <c r="M17" s="41">
        <v>-0.35104192000000012</v>
      </c>
      <c r="N17" s="41">
        <v>-0.35104192000000012</v>
      </c>
      <c r="P17" s="41">
        <v>-1.4170419199999991</v>
      </c>
    </row>
    <row r="18" spans="1:16" x14ac:dyDescent="0.3">
      <c r="A18" s="40" t="s">
        <v>91</v>
      </c>
      <c r="B18" s="41">
        <v>91.018229797430649</v>
      </c>
      <c r="C18" s="41">
        <v>92.610607365370697</v>
      </c>
      <c r="D18" s="41">
        <v>33.639877594140671</v>
      </c>
      <c r="E18" s="41">
        <v>47.533535573480776</v>
      </c>
      <c r="F18" s="41">
        <v>39.914818467989335</v>
      </c>
      <c r="G18" s="41">
        <v>33.535931561675739</v>
      </c>
      <c r="H18" s="41">
        <v>44.926220381940539</v>
      </c>
      <c r="I18" s="41">
        <v>54.978772653179135</v>
      </c>
      <c r="K18" s="41">
        <v>44.865818467989413</v>
      </c>
      <c r="L18" s="41">
        <v>38.486931561675817</v>
      </c>
      <c r="M18" s="41">
        <v>49.877220381940617</v>
      </c>
      <c r="N18" s="41">
        <v>59.929772653179214</v>
      </c>
      <c r="P18" s="41">
        <v>30.772772653179118</v>
      </c>
    </row>
    <row r="19" spans="1:16" x14ac:dyDescent="0.3">
      <c r="A19" s="40" t="s">
        <v>92</v>
      </c>
      <c r="B19" s="41">
        <v>7.0690000000000168</v>
      </c>
      <c r="C19" s="41">
        <v>3.0690000000000168</v>
      </c>
      <c r="D19" s="41">
        <v>3.0690000000000168</v>
      </c>
      <c r="E19" s="41">
        <v>-0.74699999999995725</v>
      </c>
      <c r="F19" s="41">
        <v>-0.74699999999995725</v>
      </c>
      <c r="G19" s="41">
        <v>-0.74699999999995725</v>
      </c>
      <c r="H19" s="41">
        <v>-0.74699999999995725</v>
      </c>
      <c r="I19" s="41">
        <v>-0.74699999999995725</v>
      </c>
      <c r="K19" s="41">
        <v>1.0000000000331966E-3</v>
      </c>
      <c r="L19" s="41">
        <v>1.0000000000331966E-3</v>
      </c>
      <c r="M19" s="41">
        <v>1.0000000000331966E-3</v>
      </c>
      <c r="N19" s="41">
        <v>1.0000000000331966E-3</v>
      </c>
      <c r="P19" s="41">
        <v>1.0000000000331966E-3</v>
      </c>
    </row>
    <row r="20" spans="1:16" x14ac:dyDescent="0.3">
      <c r="A20" s="40" t="s">
        <v>93</v>
      </c>
      <c r="B20" s="41">
        <v>1.073804999999993</v>
      </c>
      <c r="C20" s="41">
        <v>0.66507799999999406</v>
      </c>
      <c r="D20" s="41">
        <v>0.5351750000000095</v>
      </c>
      <c r="E20" s="41">
        <v>0.5351750000000095</v>
      </c>
      <c r="F20" s="41">
        <v>0.5351750000000095</v>
      </c>
      <c r="G20" s="41">
        <v>0.5351750000000095</v>
      </c>
      <c r="H20" s="41">
        <v>0.5351750000000095</v>
      </c>
      <c r="I20" s="41">
        <v>0.5351750000000095</v>
      </c>
      <c r="K20" s="41">
        <v>0.5351750000000095</v>
      </c>
      <c r="L20" s="41">
        <v>0.5351750000000095</v>
      </c>
      <c r="M20" s="41">
        <v>0.5351750000000095</v>
      </c>
      <c r="N20" s="41">
        <v>0.5351750000000095</v>
      </c>
      <c r="P20" s="41">
        <v>0.5351750000000095</v>
      </c>
    </row>
    <row r="21" spans="1:16" x14ac:dyDescent="0.3">
      <c r="A21" s="40" t="s">
        <v>155</v>
      </c>
      <c r="B21" s="41">
        <v>-43.389343517513964</v>
      </c>
      <c r="C21" s="41">
        <v>-42.227779602067244</v>
      </c>
      <c r="D21" s="41">
        <v>-42.531940143625889</v>
      </c>
      <c r="E21" s="41">
        <v>-42.531940143625889</v>
      </c>
      <c r="F21" s="41">
        <v>-42.500586143625867</v>
      </c>
      <c r="G21" s="41">
        <v>-52.789626725000005</v>
      </c>
      <c r="H21" s="41">
        <v>-74.694706000000025</v>
      </c>
      <c r="I21" s="41">
        <v>-74.040706</v>
      </c>
      <c r="K21" s="41">
        <v>7.1804138563741446</v>
      </c>
      <c r="L21" s="41">
        <v>-3.1086267249999935</v>
      </c>
      <c r="M21" s="41">
        <v>-25.013706000000013</v>
      </c>
      <c r="N21" s="41">
        <v>-24.359705999999989</v>
      </c>
      <c r="P21" s="41">
        <v>-24.459705999999983</v>
      </c>
    </row>
    <row r="22" spans="1:16" x14ac:dyDescent="0.3">
      <c r="A22" s="40" t="s">
        <v>156</v>
      </c>
      <c r="B22" s="41">
        <v>1.2517757245826715</v>
      </c>
      <c r="C22" s="41">
        <v>2.2975534490459069</v>
      </c>
      <c r="D22" s="41">
        <v>2.1371803037149135</v>
      </c>
      <c r="E22" s="41">
        <v>2.1371803037149135</v>
      </c>
      <c r="F22" s="41">
        <v>2.2498553037149236</v>
      </c>
      <c r="G22" s="41">
        <v>4.3691570898796215</v>
      </c>
      <c r="H22" s="41">
        <v>3.3777329999999921</v>
      </c>
      <c r="I22" s="41">
        <v>2.0737329999999901</v>
      </c>
      <c r="K22" s="41">
        <v>2.2498553037149236</v>
      </c>
      <c r="L22" s="41">
        <v>4.3691570898796215</v>
      </c>
      <c r="M22" s="41">
        <v>3.3777329999999921</v>
      </c>
      <c r="N22" s="41">
        <v>2.0737329999999901</v>
      </c>
      <c r="P22" s="41">
        <v>20.190732999999994</v>
      </c>
    </row>
    <row r="23" spans="1:16" x14ac:dyDescent="0.3">
      <c r="A23" s="40" t="s">
        <v>157</v>
      </c>
      <c r="B23" s="41">
        <v>5.0024730000000091</v>
      </c>
      <c r="C23" s="41">
        <v>5.0124000000000137</v>
      </c>
      <c r="D23" s="41">
        <v>4.5033999999999992</v>
      </c>
      <c r="E23" s="41">
        <v>4.5033999999999992</v>
      </c>
      <c r="F23" s="41">
        <v>4.5165039999999976</v>
      </c>
      <c r="G23" s="41">
        <v>2.0625039999999899</v>
      </c>
      <c r="H23" s="41">
        <v>2.0625039999999899</v>
      </c>
      <c r="I23" s="41">
        <v>3.8425040000000195</v>
      </c>
      <c r="K23" s="41">
        <v>1.6335039999999594</v>
      </c>
      <c r="L23" s="41">
        <v>-0.8204960000000483</v>
      </c>
      <c r="M23" s="41">
        <v>-0.8204960000000483</v>
      </c>
      <c r="N23" s="41">
        <v>0.95950399999998126</v>
      </c>
      <c r="P23" s="41">
        <v>-9.8784959999999842</v>
      </c>
    </row>
    <row r="24" spans="1:16" x14ac:dyDescent="0.3">
      <c r="A24" s="38" t="s">
        <v>94</v>
      </c>
      <c r="B24" s="39">
        <v>166.60612165169368</v>
      </c>
      <c r="C24" s="39">
        <v>97.746602616323798</v>
      </c>
      <c r="D24" s="39">
        <v>92.624251261655445</v>
      </c>
      <c r="E24" s="39">
        <v>87.465251261655794</v>
      </c>
      <c r="F24" s="39">
        <v>87.507833261657652</v>
      </c>
      <c r="G24" s="39">
        <v>20.080808734637685</v>
      </c>
      <c r="H24" s="39">
        <v>25.274551734637498</v>
      </c>
      <c r="I24" s="39">
        <v>25.254982734637451</v>
      </c>
      <c r="K24" s="39">
        <v>54.242937249040551</v>
      </c>
      <c r="L24" s="39">
        <v>-13.184087277979415</v>
      </c>
      <c r="M24" s="39">
        <v>-7.9903442779796023</v>
      </c>
      <c r="N24" s="39">
        <v>-8.0099132779796491</v>
      </c>
      <c r="P24" s="39">
        <v>-0.11667299665350583</v>
      </c>
    </row>
    <row r="25" spans="1:16" x14ac:dyDescent="0.3">
      <c r="A25" s="40" t="s">
        <v>95</v>
      </c>
      <c r="B25" s="41">
        <v>38.659896012615718</v>
      </c>
      <c r="C25" s="41">
        <v>-40.377103987380906</v>
      </c>
      <c r="D25" s="41">
        <v>-41.091103987380848</v>
      </c>
      <c r="E25" s="41">
        <v>-46.250103987380498</v>
      </c>
      <c r="F25" s="41">
        <v>-31.664103987381168</v>
      </c>
      <c r="G25" s="41">
        <v>-98.619103987382914</v>
      </c>
      <c r="H25" s="41">
        <v>-98.619103987382914</v>
      </c>
      <c r="I25" s="41">
        <v>-98.619103987382914</v>
      </c>
      <c r="K25" s="41">
        <v>6.0000000001309672E-2</v>
      </c>
      <c r="L25" s="41">
        <v>-66.895000000000437</v>
      </c>
      <c r="M25" s="41">
        <v>-66.895000000000437</v>
      </c>
      <c r="N25" s="41">
        <v>-66.895000000000437</v>
      </c>
      <c r="P25" s="41">
        <v>-40.58975971867585</v>
      </c>
    </row>
    <row r="26" spans="1:16" x14ac:dyDescent="0.3">
      <c r="A26" s="40" t="s">
        <v>96</v>
      </c>
      <c r="B26" s="41">
        <v>127.94622563907888</v>
      </c>
      <c r="C26" s="41">
        <v>138.12370660370607</v>
      </c>
      <c r="D26" s="41">
        <v>133.71535524903948</v>
      </c>
      <c r="E26" s="41">
        <v>133.71535524903948</v>
      </c>
      <c r="F26" s="41">
        <v>119.17193724903927</v>
      </c>
      <c r="G26" s="41">
        <v>118.69991272202242</v>
      </c>
      <c r="H26" s="41">
        <v>123.89365572202223</v>
      </c>
      <c r="I26" s="41">
        <v>123.87408672202264</v>
      </c>
      <c r="K26" s="41">
        <v>54.182937249039242</v>
      </c>
      <c r="L26" s="41">
        <v>53.710912722022385</v>
      </c>
      <c r="M26" s="41">
        <v>58.904655722022198</v>
      </c>
      <c r="N26" s="41">
        <v>58.885086722022606</v>
      </c>
      <c r="P26" s="41">
        <v>40.473086722022344</v>
      </c>
    </row>
    <row r="27" spans="1:16" x14ac:dyDescent="0.3">
      <c r="A27" s="38" t="s">
        <v>97</v>
      </c>
      <c r="B27" s="39">
        <v>87.342962708926962</v>
      </c>
      <c r="C27" s="39">
        <v>87.342962793847164</v>
      </c>
      <c r="D27" s="39">
        <v>-52.435932020952805</v>
      </c>
      <c r="E27" s="39">
        <v>-52.435932020952805</v>
      </c>
      <c r="F27" s="39">
        <v>-57.355886162157958</v>
      </c>
      <c r="G27" s="39">
        <v>17.053933628669711</v>
      </c>
      <c r="H27" s="39">
        <v>17.053933628669711</v>
      </c>
      <c r="I27" s="39">
        <v>64.684527628669457</v>
      </c>
      <c r="K27" s="39">
        <v>-170.0838861621578</v>
      </c>
      <c r="L27" s="39">
        <v>-95.674066371330127</v>
      </c>
      <c r="M27" s="39">
        <v>-95.674066371330127</v>
      </c>
      <c r="N27" s="39">
        <v>-48.043472371330381</v>
      </c>
      <c r="P27" s="39">
        <v>-58.866472371330474</v>
      </c>
    </row>
    <row r="28" spans="1:16" x14ac:dyDescent="0.3">
      <c r="A28" s="40" t="s">
        <v>98</v>
      </c>
      <c r="B28" s="41">
        <v>-24.016703888355096</v>
      </c>
      <c r="C28" s="41">
        <v>-24.016703888355096</v>
      </c>
      <c r="D28" s="41">
        <v>-33.806926093176116</v>
      </c>
      <c r="E28" s="41">
        <v>-33.806926093176116</v>
      </c>
      <c r="F28" s="41">
        <v>67.302357000000143</v>
      </c>
      <c r="G28" s="41">
        <v>67.302357000000143</v>
      </c>
      <c r="H28" s="41">
        <v>67.302357000000143</v>
      </c>
      <c r="I28" s="41">
        <v>114.93295099999989</v>
      </c>
      <c r="K28" s="41">
        <v>-48.54764299999988</v>
      </c>
      <c r="L28" s="41">
        <v>-48.54764299999988</v>
      </c>
      <c r="M28" s="41">
        <v>-48.54764299999988</v>
      </c>
      <c r="N28" s="41">
        <v>-0.91704900000013367</v>
      </c>
      <c r="P28" s="41">
        <v>-88.067049000000111</v>
      </c>
    </row>
    <row r="29" spans="1:16" x14ac:dyDescent="0.3">
      <c r="A29" s="40" t="s">
        <v>99</v>
      </c>
      <c r="B29" s="41">
        <v>-58.161100121431446</v>
      </c>
      <c r="C29" s="41">
        <v>-58.161100121431446</v>
      </c>
      <c r="D29" s="41">
        <v>-215.93331909382391</v>
      </c>
      <c r="E29" s="41">
        <v>-215.93331909382391</v>
      </c>
      <c r="F29" s="41">
        <v>-217.62883037295637</v>
      </c>
      <c r="G29" s="41">
        <v>-143.21901058212882</v>
      </c>
      <c r="H29" s="41">
        <v>-143.21901058212882</v>
      </c>
      <c r="I29" s="41">
        <v>-143.21901058212882</v>
      </c>
      <c r="K29" s="41">
        <v>-69.832830372956323</v>
      </c>
      <c r="L29" s="41">
        <v>4.576989417871232</v>
      </c>
      <c r="M29" s="41">
        <v>4.576989417871232</v>
      </c>
      <c r="N29" s="41">
        <v>4.576989417871232</v>
      </c>
      <c r="P29" s="41">
        <v>80.90398941787123</v>
      </c>
    </row>
    <row r="30" spans="1:16" x14ac:dyDescent="0.3">
      <c r="A30" s="40" t="s">
        <v>100</v>
      </c>
      <c r="B30" s="41">
        <v>213.82400000000001</v>
      </c>
      <c r="C30" s="41">
        <v>213.82400000000001</v>
      </c>
      <c r="D30" s="41">
        <v>213.82400000000001</v>
      </c>
      <c r="E30" s="41">
        <v>213.82400000000001</v>
      </c>
      <c r="F30" s="41">
        <v>213.82400000000001</v>
      </c>
      <c r="G30" s="41">
        <v>213.82400000000001</v>
      </c>
      <c r="H30" s="41">
        <v>213.82400000000001</v>
      </c>
      <c r="I30" s="41">
        <v>213.82400000000001</v>
      </c>
      <c r="K30" s="41">
        <v>0</v>
      </c>
      <c r="L30" s="41">
        <v>0</v>
      </c>
      <c r="M30" s="41">
        <v>0</v>
      </c>
      <c r="N30" s="41">
        <v>0</v>
      </c>
      <c r="P30" s="41">
        <v>0</v>
      </c>
    </row>
    <row r="31" spans="1:16" x14ac:dyDescent="0.3">
      <c r="A31" s="40" t="s">
        <v>101</v>
      </c>
      <c r="B31" s="41">
        <v>-44.303233281286502</v>
      </c>
      <c r="C31" s="41">
        <v>-44.303233196366349</v>
      </c>
      <c r="D31" s="41">
        <v>-16.519686833952569</v>
      </c>
      <c r="E31" s="41">
        <v>-16.519686833952569</v>
      </c>
      <c r="F31" s="41">
        <v>-120.85341278920166</v>
      </c>
      <c r="G31" s="41">
        <v>-120.85341278920166</v>
      </c>
      <c r="H31" s="41">
        <v>-120.85341278920166</v>
      </c>
      <c r="I31" s="41">
        <v>-120.85341278920166</v>
      </c>
      <c r="K31" s="41">
        <v>-51.70341278920165</v>
      </c>
      <c r="L31" s="41">
        <v>-51.70341278920165</v>
      </c>
      <c r="M31" s="41">
        <v>-51.70341278920165</v>
      </c>
      <c r="N31" s="41">
        <v>-51.70341278920165</v>
      </c>
      <c r="P31" s="41">
        <v>-51.70341278920165</v>
      </c>
    </row>
    <row r="32" spans="1:16" x14ac:dyDescent="0.3">
      <c r="A32" s="38" t="s">
        <v>102</v>
      </c>
      <c r="B32" s="39">
        <v>-241.47045746026924</v>
      </c>
      <c r="C32" s="39">
        <v>22.163556546245673</v>
      </c>
      <c r="D32" s="39">
        <v>373.83435874419956</v>
      </c>
      <c r="E32" s="39">
        <v>336.57250240587382</v>
      </c>
      <c r="F32" s="39">
        <v>456.55057741295968</v>
      </c>
      <c r="G32" s="39">
        <v>105.92992882131148</v>
      </c>
      <c r="H32" s="39">
        <v>230.37270395731684</v>
      </c>
      <c r="I32" s="39">
        <v>347.32660414676502</v>
      </c>
      <c r="K32" s="39">
        <v>-93.794352587039612</v>
      </c>
      <c r="L32" s="39">
        <v>-444.41500117868782</v>
      </c>
      <c r="M32" s="39">
        <v>-319.97222604268245</v>
      </c>
      <c r="N32" s="39">
        <v>-203.01832585323427</v>
      </c>
      <c r="P32" s="39">
        <v>152.51567414675446</v>
      </c>
    </row>
    <row r="33" spans="1:16" x14ac:dyDescent="0.3">
      <c r="A33" s="40" t="s">
        <v>103</v>
      </c>
      <c r="B33" s="41">
        <v>102.36341100000004</v>
      </c>
      <c r="C33" s="41">
        <v>102.36341100000004</v>
      </c>
      <c r="D33" s="41">
        <v>102.36341100000004</v>
      </c>
      <c r="E33" s="41">
        <v>102.36341100000004</v>
      </c>
      <c r="F33" s="41">
        <v>102.36341100000004</v>
      </c>
      <c r="G33" s="41">
        <v>102.36341100000004</v>
      </c>
      <c r="H33" s="41">
        <v>102.36341100000004</v>
      </c>
      <c r="I33" s="41">
        <v>102.36341100000004</v>
      </c>
      <c r="K33" s="41">
        <v>146.48634256</v>
      </c>
      <c r="L33" s="41">
        <v>146.48634256</v>
      </c>
      <c r="M33" s="41">
        <v>146.48634256</v>
      </c>
      <c r="N33" s="41">
        <v>146.48634256</v>
      </c>
      <c r="P33" s="41">
        <v>146.48634256</v>
      </c>
    </row>
    <row r="34" spans="1:16" x14ac:dyDescent="0.3">
      <c r="A34" s="40" t="s">
        <v>104</v>
      </c>
      <c r="B34" s="41">
        <v>-63.678449541692316</v>
      </c>
      <c r="C34" s="41">
        <v>-59.324248296191399</v>
      </c>
      <c r="D34" s="41">
        <v>-59.116788658941005</v>
      </c>
      <c r="E34" s="41">
        <v>-68.928832029221667</v>
      </c>
      <c r="F34" s="41">
        <v>-31.260684288609809</v>
      </c>
      <c r="G34" s="41">
        <v>-18.817944265023471</v>
      </c>
      <c r="H34" s="41">
        <v>50.752290558391906</v>
      </c>
      <c r="I34" s="41">
        <v>58.041011414592504</v>
      </c>
      <c r="K34" s="41">
        <v>-35.643214388609522</v>
      </c>
      <c r="L34" s="41">
        <v>-23.200474365023183</v>
      </c>
      <c r="M34" s="41">
        <v>46.369760458392193</v>
      </c>
      <c r="N34" s="41">
        <v>53.658481314592791</v>
      </c>
      <c r="P34" s="41">
        <v>15.576481314592456</v>
      </c>
    </row>
    <row r="35" spans="1:16" x14ac:dyDescent="0.3">
      <c r="A35" s="40" t="s">
        <v>105</v>
      </c>
      <c r="B35" s="41">
        <v>370.59509028436105</v>
      </c>
      <c r="C35" s="41">
        <v>307.6556685897699</v>
      </c>
      <c r="D35" s="41">
        <v>496.23848191191837</v>
      </c>
      <c r="E35" s="41">
        <v>496.23848191191837</v>
      </c>
      <c r="F35" s="41">
        <v>546.45699803879916</v>
      </c>
      <c r="G35" s="41">
        <v>556.72843138363805</v>
      </c>
      <c r="H35" s="41">
        <v>566.33457519614331</v>
      </c>
      <c r="I35" s="41">
        <v>616.328021051429</v>
      </c>
      <c r="K35" s="41">
        <v>211.51844047879922</v>
      </c>
      <c r="L35" s="41">
        <v>221.78987382363812</v>
      </c>
      <c r="M35" s="41">
        <v>231.39601763614337</v>
      </c>
      <c r="N35" s="41">
        <v>281.38946349142907</v>
      </c>
      <c r="P35" s="41">
        <v>37.086463491429186</v>
      </c>
    </row>
    <row r="36" spans="1:16" x14ac:dyDescent="0.3">
      <c r="A36" s="40" t="s">
        <v>106</v>
      </c>
      <c r="B36" s="41">
        <v>-65.566683554674</v>
      </c>
      <c r="C36" s="41">
        <v>-45.851844828523099</v>
      </c>
      <c r="D36" s="41">
        <v>119.7474730651229</v>
      </c>
      <c r="E36" s="41">
        <v>92.968131780215117</v>
      </c>
      <c r="F36" s="41">
        <v>115.83878348034909</v>
      </c>
      <c r="G36" s="41">
        <v>149.60744547097829</v>
      </c>
      <c r="H36" s="41">
        <v>165.40117520831336</v>
      </c>
      <c r="I36" s="41">
        <v>158.86552693351405</v>
      </c>
      <c r="K36" s="41">
        <v>134.00278348034885</v>
      </c>
      <c r="L36" s="41">
        <v>167.77144547097805</v>
      </c>
      <c r="M36" s="41">
        <v>183.56517520831312</v>
      </c>
      <c r="N36" s="41">
        <v>177.02952693351381</v>
      </c>
      <c r="P36" s="41">
        <v>163.69252693351382</v>
      </c>
    </row>
    <row r="37" spans="1:16" x14ac:dyDescent="0.3">
      <c r="A37" s="40" t="s">
        <v>107</v>
      </c>
      <c r="B37" s="41">
        <v>7.6930000000006658</v>
      </c>
      <c r="C37" s="41">
        <v>7.6930000000006658</v>
      </c>
      <c r="D37" s="41">
        <v>1.6250000000009095</v>
      </c>
      <c r="E37" s="41">
        <v>1.6250000000009095</v>
      </c>
      <c r="F37" s="41">
        <v>27.466000000000804</v>
      </c>
      <c r="G37" s="41">
        <v>27.466000000000804</v>
      </c>
      <c r="H37" s="41">
        <v>27.466000000000804</v>
      </c>
      <c r="I37" s="41">
        <v>9.2080000000009932</v>
      </c>
      <c r="K37" s="41">
        <v>24.425000000000637</v>
      </c>
      <c r="L37" s="41">
        <v>24.425000000000637</v>
      </c>
      <c r="M37" s="41">
        <v>24.425000000000637</v>
      </c>
      <c r="N37" s="41">
        <v>6.1670000000008258</v>
      </c>
      <c r="P37" s="41">
        <v>5.4510000000000218</v>
      </c>
    </row>
    <row r="38" spans="1:16" x14ac:dyDescent="0.3">
      <c r="A38" s="40" t="s">
        <v>149</v>
      </c>
      <c r="B38" s="41">
        <v>-745.75608471175838</v>
      </c>
      <c r="C38" s="41">
        <v>-817.20814543673077</v>
      </c>
      <c r="D38" s="41">
        <v>-814.48724830703759</v>
      </c>
      <c r="E38" s="41">
        <v>-814.48724830703759</v>
      </c>
      <c r="F38" s="41">
        <v>-854.15720757657255</v>
      </c>
      <c r="G38" s="41">
        <v>-1070.598505991491</v>
      </c>
      <c r="H38" s="41">
        <v>-1075.9105889914899</v>
      </c>
      <c r="I38" s="41">
        <v>-1035.8705869353907</v>
      </c>
      <c r="K38" s="41">
        <v>-835.21620757657183</v>
      </c>
      <c r="L38" s="41">
        <v>-1051.6575059914903</v>
      </c>
      <c r="M38" s="41">
        <v>-1056.9695889914892</v>
      </c>
      <c r="N38" s="41">
        <v>-1016.92958693539</v>
      </c>
      <c r="P38" s="41">
        <v>-917.08458693538978</v>
      </c>
    </row>
    <row r="39" spans="1:16" x14ac:dyDescent="0.3">
      <c r="A39" s="40" t="s">
        <v>153</v>
      </c>
      <c r="B39" s="41">
        <v>-0.81515166437853281</v>
      </c>
      <c r="C39" s="41">
        <v>-0.81515166437853281</v>
      </c>
      <c r="D39" s="41">
        <v>-0.81515166437853281</v>
      </c>
      <c r="E39" s="41">
        <v>-0.81515166437853281</v>
      </c>
      <c r="F39" s="41">
        <v>-0.81515166437853281</v>
      </c>
      <c r="G39" s="41">
        <v>-0.81515166437853281</v>
      </c>
      <c r="H39" s="41">
        <v>-0.81515166437853281</v>
      </c>
      <c r="I39" s="41">
        <v>-58.687692231994902</v>
      </c>
      <c r="K39" s="41">
        <v>-0.81515166437853281</v>
      </c>
      <c r="L39" s="41">
        <v>-0.81515166437853281</v>
      </c>
      <c r="M39" s="41">
        <v>-0.81515166437853281</v>
      </c>
      <c r="N39" s="41">
        <v>-58.687692231994902</v>
      </c>
      <c r="P39" s="41">
        <v>73.946307768005084</v>
      </c>
    </row>
    <row r="40" spans="1:16" x14ac:dyDescent="0.3">
      <c r="A40" s="40" t="s">
        <v>108</v>
      </c>
      <c r="B40" s="41">
        <v>269.03536151844651</v>
      </c>
      <c r="C40" s="41">
        <v>265.9992165726328</v>
      </c>
      <c r="D40" s="41">
        <v>266.63995922645904</v>
      </c>
      <c r="E40" s="41">
        <v>265.96948754332175</v>
      </c>
      <c r="F40" s="41">
        <v>283.38223181699345</v>
      </c>
      <c r="G40" s="41">
        <v>127.67432074885824</v>
      </c>
      <c r="H40" s="41">
        <v>106.14738279109088</v>
      </c>
      <c r="I40" s="41">
        <v>145.75521235971655</v>
      </c>
      <c r="K40" s="41">
        <v>8.0804579169930548</v>
      </c>
      <c r="L40" s="41">
        <v>-147.62745315114216</v>
      </c>
      <c r="M40" s="41">
        <v>-169.15439110890952</v>
      </c>
      <c r="N40" s="41">
        <v>-129.54656154028385</v>
      </c>
      <c r="P40" s="41">
        <v>321.8654384597105</v>
      </c>
    </row>
    <row r="41" spans="1:16" x14ac:dyDescent="0.3">
      <c r="A41" s="40" t="s">
        <v>150</v>
      </c>
      <c r="B41" s="41">
        <v>296.89522055126008</v>
      </c>
      <c r="C41" s="41">
        <v>673.96037556885449</v>
      </c>
      <c r="D41" s="41">
        <v>673.94758047921096</v>
      </c>
      <c r="E41" s="41">
        <v>673.94758047921141</v>
      </c>
      <c r="F41" s="41">
        <v>679.03455491453064</v>
      </c>
      <c r="G41" s="41">
        <v>644.08028044688717</v>
      </c>
      <c r="H41" s="41">
        <v>673.90675585571694</v>
      </c>
      <c r="I41" s="41">
        <v>662.35224284236938</v>
      </c>
      <c r="K41" s="41">
        <v>621.43955491453062</v>
      </c>
      <c r="L41" s="41">
        <v>586.48528044688715</v>
      </c>
      <c r="M41" s="41">
        <v>616.31175585571691</v>
      </c>
      <c r="N41" s="41">
        <v>604.75724284236935</v>
      </c>
      <c r="P41" s="41">
        <v>301.23424284236921</v>
      </c>
    </row>
    <row r="42" spans="1:16" x14ac:dyDescent="0.3">
      <c r="A42" s="40" t="s">
        <v>151</v>
      </c>
      <c r="B42" s="41">
        <v>-537.77984879961923</v>
      </c>
      <c r="C42" s="41">
        <v>-537.84877719850624</v>
      </c>
      <c r="D42" s="41">
        <v>-537.84877719850647</v>
      </c>
      <c r="E42" s="41">
        <v>-537.84877719850647</v>
      </c>
      <c r="F42" s="41">
        <v>-537.84877719850647</v>
      </c>
      <c r="G42" s="41">
        <v>-537.84877719850635</v>
      </c>
      <c r="H42" s="41">
        <v>-516.44828596702132</v>
      </c>
      <c r="I42" s="41">
        <v>-461.74037665814581</v>
      </c>
      <c r="K42" s="41">
        <v>-501.55877719850645</v>
      </c>
      <c r="L42" s="41">
        <v>-501.55877719850633</v>
      </c>
      <c r="M42" s="41">
        <v>-480.1582859670213</v>
      </c>
      <c r="N42" s="41">
        <v>-425.45037665814579</v>
      </c>
      <c r="P42" s="41">
        <v>47.200623341854225</v>
      </c>
    </row>
    <row r="43" spans="1:16" x14ac:dyDescent="0.3">
      <c r="A43" s="40" t="s">
        <v>152</v>
      </c>
      <c r="B43" s="41">
        <v>125.54367745778544</v>
      </c>
      <c r="C43" s="41">
        <v>125.54005223931776</v>
      </c>
      <c r="D43" s="41">
        <v>125.54041889034971</v>
      </c>
      <c r="E43" s="41">
        <v>125.54041889034971</v>
      </c>
      <c r="F43" s="41">
        <v>126.09041889034971</v>
      </c>
      <c r="G43" s="41">
        <v>126.09041889034975</v>
      </c>
      <c r="H43" s="41">
        <v>131.17513997054726</v>
      </c>
      <c r="I43" s="41">
        <v>150.7118343706689</v>
      </c>
      <c r="K43" s="41">
        <v>133.48641889034974</v>
      </c>
      <c r="L43" s="41">
        <v>133.48641889034977</v>
      </c>
      <c r="M43" s="41">
        <v>138.57113997054728</v>
      </c>
      <c r="N43" s="41">
        <v>158.10783437066891</v>
      </c>
      <c r="P43" s="41">
        <v>-42.939165629331114</v>
      </c>
    </row>
    <row r="44" spans="1:16" x14ac:dyDescent="0.3">
      <c r="A44" s="38" t="s">
        <v>109</v>
      </c>
      <c r="B44" s="39">
        <v>400.62640366259348</v>
      </c>
      <c r="C44" s="39">
        <v>373.4215932809384</v>
      </c>
      <c r="D44" s="39">
        <v>417.70342853201146</v>
      </c>
      <c r="E44" s="39">
        <v>416.45672186271986</v>
      </c>
      <c r="F44" s="39">
        <v>467.25237427735101</v>
      </c>
      <c r="G44" s="39">
        <v>445.45212829193861</v>
      </c>
      <c r="H44" s="39">
        <v>432.76525994364602</v>
      </c>
      <c r="I44" s="39">
        <v>201.07640437413465</v>
      </c>
      <c r="K44" s="39">
        <v>466.54437427735047</v>
      </c>
      <c r="L44" s="39">
        <v>444.74412829193807</v>
      </c>
      <c r="M44" s="39">
        <v>432.05725994364548</v>
      </c>
      <c r="N44" s="39">
        <v>200.36840437413412</v>
      </c>
      <c r="P44" s="39">
        <v>200.26940437413396</v>
      </c>
    </row>
    <row r="45" spans="1:16" x14ac:dyDescent="0.3">
      <c r="A45" s="40" t="s">
        <v>110</v>
      </c>
      <c r="B45" s="41">
        <v>275.02412251125588</v>
      </c>
      <c r="C45" s="41">
        <v>198.30743420596446</v>
      </c>
      <c r="D45" s="41">
        <v>226.7786874558019</v>
      </c>
      <c r="E45" s="41">
        <v>225.52573557580263</v>
      </c>
      <c r="F45" s="41">
        <v>301.0064410847508</v>
      </c>
      <c r="G45" s="41">
        <v>336.78153390615444</v>
      </c>
      <c r="H45" s="41">
        <v>324.68744395239355</v>
      </c>
      <c r="I45" s="41">
        <v>95.948932517685989</v>
      </c>
      <c r="K45" s="41">
        <v>300.52044108474956</v>
      </c>
      <c r="L45" s="41">
        <v>336.2955339061532</v>
      </c>
      <c r="M45" s="41">
        <v>324.20144395239231</v>
      </c>
      <c r="N45" s="41">
        <v>95.462932517684749</v>
      </c>
      <c r="P45" s="41">
        <v>95.393932517684789</v>
      </c>
    </row>
    <row r="46" spans="1:16" x14ac:dyDescent="0.3">
      <c r="A46" s="40" t="s">
        <v>111</v>
      </c>
      <c r="B46" s="41">
        <v>125.60228115133827</v>
      </c>
      <c r="C46" s="41">
        <v>175.11415907497462</v>
      </c>
      <c r="D46" s="41">
        <v>190.92474107620956</v>
      </c>
      <c r="E46" s="41">
        <v>190.93098628691791</v>
      </c>
      <c r="F46" s="41">
        <v>166.24593319260043</v>
      </c>
      <c r="G46" s="41">
        <v>108.6705943857844</v>
      </c>
      <c r="H46" s="41">
        <v>108.07781599125292</v>
      </c>
      <c r="I46" s="41">
        <v>105.12747185644866</v>
      </c>
      <c r="K46" s="41">
        <v>166.02393319260068</v>
      </c>
      <c r="L46" s="41">
        <v>108.44859438578465</v>
      </c>
      <c r="M46" s="41">
        <v>107.85581599125317</v>
      </c>
      <c r="N46" s="41">
        <v>104.90547185644891</v>
      </c>
      <c r="P46" s="41">
        <v>104.87547185644894</v>
      </c>
    </row>
    <row r="47" spans="1:16" x14ac:dyDescent="0.3">
      <c r="A47" s="38" t="s">
        <v>112</v>
      </c>
      <c r="B47" s="39">
        <v>-40.537643834180926</v>
      </c>
      <c r="C47" s="39">
        <v>-13.604292413469011</v>
      </c>
      <c r="D47" s="39">
        <v>-68.291997972769423</v>
      </c>
      <c r="E47" s="39">
        <v>-158.15472805665831</v>
      </c>
      <c r="F47" s="39">
        <v>-161.25507512367221</v>
      </c>
      <c r="G47" s="39">
        <v>-168.99349117281599</v>
      </c>
      <c r="H47" s="39">
        <v>-225.81637377522748</v>
      </c>
      <c r="I47" s="39">
        <v>-264.48529202314785</v>
      </c>
      <c r="K47" s="39">
        <v>-175.35607512367278</v>
      </c>
      <c r="L47" s="39">
        <v>-183.09449117281656</v>
      </c>
      <c r="M47" s="39">
        <v>-239.91737377522804</v>
      </c>
      <c r="N47" s="39">
        <v>-278.58629202314842</v>
      </c>
      <c r="P47" s="39">
        <v>-31.977292023148038</v>
      </c>
    </row>
    <row r="48" spans="1:16" x14ac:dyDescent="0.3">
      <c r="A48" s="40" t="s">
        <v>113</v>
      </c>
      <c r="B48" s="41">
        <v>-96.594000000000051</v>
      </c>
      <c r="C48" s="41">
        <v>-39.800999999999476</v>
      </c>
      <c r="D48" s="41">
        <v>-32.547999999999774</v>
      </c>
      <c r="E48" s="41">
        <v>-87.229639421195316</v>
      </c>
      <c r="F48" s="41">
        <v>-90.837787752726399</v>
      </c>
      <c r="G48" s="41">
        <v>-90.837787752726399</v>
      </c>
      <c r="H48" s="41">
        <v>-90.837787752726399</v>
      </c>
      <c r="I48" s="41">
        <v>-129.17378775272664</v>
      </c>
      <c r="K48" s="41">
        <v>-75.837787752726399</v>
      </c>
      <c r="L48" s="41">
        <v>-75.837787752726399</v>
      </c>
      <c r="M48" s="41">
        <v>-75.837787752726399</v>
      </c>
      <c r="N48" s="41">
        <v>-114.17378775272664</v>
      </c>
      <c r="P48" s="41">
        <v>-114.17378775272664</v>
      </c>
    </row>
    <row r="49" spans="1:16" x14ac:dyDescent="0.3">
      <c r="A49" s="40" t="s">
        <v>114</v>
      </c>
      <c r="B49" s="41">
        <v>-25</v>
      </c>
      <c r="C49" s="41">
        <v>-25</v>
      </c>
      <c r="D49" s="41">
        <v>-25</v>
      </c>
      <c r="E49" s="41">
        <v>-25</v>
      </c>
      <c r="F49" s="41">
        <v>-25</v>
      </c>
      <c r="G49" s="41">
        <v>-25</v>
      </c>
      <c r="H49" s="41">
        <v>-25</v>
      </c>
      <c r="I49" s="41">
        <v>-25</v>
      </c>
      <c r="K49" s="41">
        <v>-25</v>
      </c>
      <c r="L49" s="41">
        <v>-25</v>
      </c>
      <c r="M49" s="41">
        <v>-25</v>
      </c>
      <c r="N49" s="41">
        <v>-25</v>
      </c>
      <c r="P49" s="41">
        <v>-0.47500000000000142</v>
      </c>
    </row>
    <row r="50" spans="1:16" x14ac:dyDescent="0.3">
      <c r="A50" s="40" t="s">
        <v>115</v>
      </c>
      <c r="B50" s="41">
        <v>-103.66081302639853</v>
      </c>
      <c r="C50" s="41">
        <v>-132.02137736069014</v>
      </c>
      <c r="D50" s="41">
        <v>-150.54159877718956</v>
      </c>
      <c r="E50" s="41">
        <v>-124.89690879494125</v>
      </c>
      <c r="F50" s="41">
        <v>-199.57299889678978</v>
      </c>
      <c r="G50" s="41">
        <v>-236.36930246442208</v>
      </c>
      <c r="H50" s="41">
        <v>-294.01398226020808</v>
      </c>
      <c r="I50" s="41">
        <v>-328.65618735704732</v>
      </c>
      <c r="K50" s="41">
        <v>-202.35199889678978</v>
      </c>
      <c r="L50" s="41">
        <v>-239.14830246442207</v>
      </c>
      <c r="M50" s="41">
        <v>-296.79298226020808</v>
      </c>
      <c r="N50" s="41">
        <v>-331.43518735704731</v>
      </c>
      <c r="P50" s="41">
        <v>-136.99218735704699</v>
      </c>
    </row>
    <row r="51" spans="1:16" x14ac:dyDescent="0.3">
      <c r="A51" s="40" t="s">
        <v>128</v>
      </c>
      <c r="B51" s="41">
        <v>186.965</v>
      </c>
      <c r="C51" s="41">
        <v>196.61465296673742</v>
      </c>
      <c r="D51" s="41">
        <v>195.23500000000001</v>
      </c>
      <c r="E51" s="41">
        <v>176.63499999999999</v>
      </c>
      <c r="F51" s="41">
        <v>236.96355005317079</v>
      </c>
      <c r="G51" s="41">
        <v>236.964</v>
      </c>
      <c r="H51" s="41">
        <v>242.529</v>
      </c>
      <c r="I51" s="41">
        <v>279.81400000000002</v>
      </c>
      <c r="K51" s="41">
        <v>236.96355005317079</v>
      </c>
      <c r="L51" s="41">
        <v>236.964</v>
      </c>
      <c r="M51" s="41">
        <v>242.529</v>
      </c>
      <c r="N51" s="41">
        <v>279.81400000000002</v>
      </c>
      <c r="P51" s="41">
        <v>279.81400000000002</v>
      </c>
    </row>
    <row r="52" spans="1:16" x14ac:dyDescent="0.3">
      <c r="A52" s="40" t="s">
        <v>125</v>
      </c>
      <c r="B52" s="41">
        <v>-2.247830807782691</v>
      </c>
      <c r="C52" s="41">
        <v>-13.396568019517758</v>
      </c>
      <c r="D52" s="41">
        <v>-55.437399195579644</v>
      </c>
      <c r="E52" s="41">
        <v>-97.663179840522218</v>
      </c>
      <c r="F52" s="41">
        <v>-82.807838527325657</v>
      </c>
      <c r="G52" s="41">
        <v>-53.750400955667715</v>
      </c>
      <c r="H52" s="41">
        <v>-58.493603762292537</v>
      </c>
      <c r="I52" s="41">
        <v>-61.469316913373461</v>
      </c>
      <c r="K52" s="41">
        <v>-109.12983852732668</v>
      </c>
      <c r="L52" s="41">
        <v>-80.072400955668741</v>
      </c>
      <c r="M52" s="41">
        <v>-84.815603762293563</v>
      </c>
      <c r="N52" s="41">
        <v>-87.791316913374487</v>
      </c>
      <c r="P52" s="41">
        <v>-60.150316913373558</v>
      </c>
    </row>
    <row r="53" spans="1:16" x14ac:dyDescent="0.3">
      <c r="A53" s="38" t="s">
        <v>116</v>
      </c>
      <c r="B53" s="39">
        <v>153.56432809825696</v>
      </c>
      <c r="C53" s="39">
        <v>210.84426305528746</v>
      </c>
      <c r="D53" s="39">
        <v>430.12027334810864</v>
      </c>
      <c r="E53" s="39">
        <v>481.62965338205117</v>
      </c>
      <c r="F53" s="39">
        <v>422.56510711251212</v>
      </c>
      <c r="G53" s="39">
        <v>744.40725883482912</v>
      </c>
      <c r="H53" s="39">
        <v>697.20777583172969</v>
      </c>
      <c r="I53" s="39">
        <v>616.59823080667024</v>
      </c>
      <c r="K53" s="39">
        <v>389.24793312512702</v>
      </c>
      <c r="L53" s="39">
        <v>711.09008484744402</v>
      </c>
      <c r="M53" s="39">
        <v>663.89060184434459</v>
      </c>
      <c r="N53" s="39">
        <v>583.28105681928514</v>
      </c>
      <c r="P53" s="39">
        <v>497.99581653796122</v>
      </c>
    </row>
    <row r="54" spans="1:16" x14ac:dyDescent="0.3">
      <c r="A54" s="40" t="s">
        <v>117</v>
      </c>
      <c r="B54" s="41">
        <v>-21.019349550732613</v>
      </c>
      <c r="C54" s="41">
        <v>-19.732847547430993</v>
      </c>
      <c r="D54" s="41">
        <v>14.960694903460194</v>
      </c>
      <c r="E54" s="41">
        <v>41.045609452781434</v>
      </c>
      <c r="F54" s="41">
        <v>40.945376455020806</v>
      </c>
      <c r="G54" s="41">
        <v>41.160041455022139</v>
      </c>
      <c r="H54" s="41">
        <v>40.865021455018933</v>
      </c>
      <c r="I54" s="41">
        <v>36.677795455020743</v>
      </c>
      <c r="K54" s="41">
        <v>40.944202467637325</v>
      </c>
      <c r="L54" s="41">
        <v>41.158867467638657</v>
      </c>
      <c r="M54" s="41">
        <v>40.863847467635452</v>
      </c>
      <c r="N54" s="41">
        <v>36.676621467637261</v>
      </c>
      <c r="P54" s="41">
        <v>36.676381186311602</v>
      </c>
    </row>
    <row r="55" spans="1:16" x14ac:dyDescent="0.3">
      <c r="A55" s="40" t="s">
        <v>118</v>
      </c>
      <c r="B55" s="41">
        <v>12.368079414596139</v>
      </c>
      <c r="C55" s="41">
        <v>-14.088207486272211</v>
      </c>
      <c r="D55" s="41">
        <v>-7.8033734340141905</v>
      </c>
      <c r="E55" s="41">
        <v>-7.8033734340141905</v>
      </c>
      <c r="F55" s="41">
        <v>-11.179535835198635</v>
      </c>
      <c r="G55" s="41">
        <v>107.65076481609682</v>
      </c>
      <c r="H55" s="41">
        <v>94.557091873407273</v>
      </c>
      <c r="I55" s="41">
        <v>95.331269269909143</v>
      </c>
      <c r="K55" s="41">
        <v>-64.59753583519867</v>
      </c>
      <c r="L55" s="41">
        <v>54.23276481609679</v>
      </c>
      <c r="M55" s="41">
        <v>41.139091873407239</v>
      </c>
      <c r="N55" s="41">
        <v>41.913269269909108</v>
      </c>
      <c r="P55" s="41">
        <v>62.519269269909159</v>
      </c>
    </row>
    <row r="56" spans="1:16" x14ac:dyDescent="0.3">
      <c r="A56" s="40" t="s">
        <v>119</v>
      </c>
      <c r="B56" s="41">
        <v>93.125687373925317</v>
      </c>
      <c r="C56" s="41">
        <v>87.160691882306793</v>
      </c>
      <c r="D56" s="41">
        <v>84.831588763876482</v>
      </c>
      <c r="E56" s="41">
        <v>84.831588763876482</v>
      </c>
      <c r="F56" s="41">
        <v>93.30642147541117</v>
      </c>
      <c r="G56" s="41">
        <v>133.00342757455405</v>
      </c>
      <c r="H56" s="41">
        <v>136.99275079323678</v>
      </c>
      <c r="I56" s="41">
        <v>121.5992315949275</v>
      </c>
      <c r="K56" s="41">
        <v>93.298421475411132</v>
      </c>
      <c r="L56" s="41">
        <v>132.99542757455401</v>
      </c>
      <c r="M56" s="41">
        <v>136.98475079323674</v>
      </c>
      <c r="N56" s="41">
        <v>121.59123159492746</v>
      </c>
      <c r="P56" s="41">
        <v>9.7592315949274706</v>
      </c>
    </row>
    <row r="57" spans="1:16" x14ac:dyDescent="0.3">
      <c r="A57" s="40" t="s">
        <v>120</v>
      </c>
      <c r="B57" s="41">
        <v>-15.663150031692112</v>
      </c>
      <c r="C57" s="41">
        <v>-23.98767866548468</v>
      </c>
      <c r="D57" s="41">
        <v>15.555955788739993</v>
      </c>
      <c r="E57" s="41">
        <v>15.555955788739993</v>
      </c>
      <c r="F57" s="41">
        <v>15.539789532463487</v>
      </c>
      <c r="G57" s="41">
        <v>13.349734266396638</v>
      </c>
      <c r="H57" s="41">
        <v>3.5699110875069664</v>
      </c>
      <c r="I57" s="41">
        <v>-14.694456069073794</v>
      </c>
      <c r="K57" s="41">
        <v>18.339789532463556</v>
      </c>
      <c r="L57" s="41">
        <v>16.149734266396706</v>
      </c>
      <c r="M57" s="41">
        <v>6.3699110875070346</v>
      </c>
      <c r="N57" s="41">
        <v>-11.894456069073726</v>
      </c>
      <c r="P57" s="41">
        <v>71.019543930926204</v>
      </c>
    </row>
    <row r="58" spans="1:16" x14ac:dyDescent="0.3">
      <c r="A58" s="40" t="s">
        <v>154</v>
      </c>
      <c r="B58" s="41">
        <v>-12.752644980302939</v>
      </c>
      <c r="C58" s="41">
        <v>-28.554917207875327</v>
      </c>
      <c r="D58" s="41">
        <v>88.766656713555761</v>
      </c>
      <c r="E58" s="41">
        <v>88.766669506979298</v>
      </c>
      <c r="F58" s="41">
        <v>89.433122090788729</v>
      </c>
      <c r="G58" s="41">
        <v>61.119793647818312</v>
      </c>
      <c r="H58" s="41">
        <v>51.641974315590488</v>
      </c>
      <c r="I58" s="41">
        <v>38.789163816419823</v>
      </c>
      <c r="K58" s="41">
        <v>89.4331220907887</v>
      </c>
      <c r="L58" s="41">
        <v>61.119793647818284</v>
      </c>
      <c r="M58" s="41">
        <v>51.64197431559046</v>
      </c>
      <c r="N58" s="41">
        <v>38.789163816419794</v>
      </c>
      <c r="P58" s="41">
        <v>38.789163816419823</v>
      </c>
    </row>
    <row r="59" spans="1:16" x14ac:dyDescent="0.3">
      <c r="A59" s="40" t="s">
        <v>121</v>
      </c>
      <c r="B59" s="41">
        <v>-7.3125719669084646</v>
      </c>
      <c r="C59" s="41">
        <v>73.713394850531472</v>
      </c>
      <c r="D59" s="41">
        <v>6.8391015062024678</v>
      </c>
      <c r="E59" s="41">
        <v>6.86266833906447</v>
      </c>
      <c r="F59" s="41">
        <v>-2.9747931042904341</v>
      </c>
      <c r="G59" s="41">
        <v>23.574725765709957</v>
      </c>
      <c r="H59" s="41">
        <v>23.094864757124071</v>
      </c>
      <c r="I59" s="41">
        <v>20.207573233756406</v>
      </c>
      <c r="K59" s="41">
        <v>-2.9747931042904341</v>
      </c>
      <c r="L59" s="41">
        <v>23.574725765709957</v>
      </c>
      <c r="M59" s="41">
        <v>23.094864757124071</v>
      </c>
      <c r="N59" s="41">
        <v>20.207573233756406</v>
      </c>
      <c r="P59" s="41">
        <v>20.207573233756406</v>
      </c>
    </row>
    <row r="60" spans="1:16" x14ac:dyDescent="0.3">
      <c r="A60" s="40" t="s">
        <v>6</v>
      </c>
      <c r="B60" s="41">
        <v>-35.144097577545892</v>
      </c>
      <c r="C60" s="41">
        <v>-21.202461359380436</v>
      </c>
      <c r="D60" s="41">
        <v>-22.255384968305009</v>
      </c>
      <c r="E60" s="41">
        <v>-22.07358368622576</v>
      </c>
      <c r="F60" s="41">
        <v>-20.96946950210102</v>
      </c>
      <c r="G60" s="41">
        <v>-23.816464502101041</v>
      </c>
      <c r="H60" s="41">
        <v>-18.635880502101088</v>
      </c>
      <c r="I60" s="41">
        <v>-15.974133502101012</v>
      </c>
      <c r="K60" s="41">
        <v>-21.803469502101024</v>
      </c>
      <c r="L60" s="41">
        <v>-24.650464502101045</v>
      </c>
      <c r="M60" s="41">
        <v>-19.469880502101091</v>
      </c>
      <c r="N60" s="41">
        <v>-16.808133502101015</v>
      </c>
      <c r="P60" s="41">
        <v>-18.002133502100975</v>
      </c>
    </row>
    <row r="61" spans="1:16" x14ac:dyDescent="0.3">
      <c r="A61" s="40" t="s">
        <v>129</v>
      </c>
      <c r="B61" s="41">
        <v>-60.251349216140852</v>
      </c>
      <c r="C61" s="41">
        <v>-17.73460927921036</v>
      </c>
      <c r="D61" s="41">
        <v>-6.5903222894381059</v>
      </c>
      <c r="E61" s="41">
        <v>-6.5891035475101916</v>
      </c>
      <c r="F61" s="41">
        <v>-4.7296718767214898</v>
      </c>
      <c r="G61" s="41">
        <v>97.561392113278487</v>
      </c>
      <c r="H61" s="41">
        <v>106.74204131225324</v>
      </c>
      <c r="I61" s="41">
        <v>86.242156542652083</v>
      </c>
      <c r="K61" s="41">
        <v>0.57132812327860449</v>
      </c>
      <c r="L61" s="41">
        <v>102.86239211327859</v>
      </c>
      <c r="M61" s="41">
        <v>112.04304131225334</v>
      </c>
      <c r="N61" s="41">
        <v>91.54315654265217</v>
      </c>
      <c r="P61" s="41">
        <v>67.395156542652302</v>
      </c>
    </row>
    <row r="62" spans="1:16" x14ac:dyDescent="0.3">
      <c r="A62" s="40" t="s">
        <v>130</v>
      </c>
      <c r="B62" s="41">
        <v>90.541362722142168</v>
      </c>
      <c r="C62" s="41">
        <v>81.243685962593162</v>
      </c>
      <c r="D62" s="41">
        <v>79.954620885286602</v>
      </c>
      <c r="E62" s="41">
        <v>79.954620885286602</v>
      </c>
      <c r="F62" s="41">
        <v>75.372188899198818</v>
      </c>
      <c r="G62" s="41">
        <v>79.703036051964006</v>
      </c>
      <c r="H62" s="41">
        <v>74.329898051963966</v>
      </c>
      <c r="I62" s="41">
        <v>71.47571705196404</v>
      </c>
      <c r="K62" s="41">
        <v>16.21918889919877</v>
      </c>
      <c r="L62" s="41">
        <v>20.550036051963957</v>
      </c>
      <c r="M62" s="41">
        <v>15.176898051963917</v>
      </c>
      <c r="N62" s="41">
        <v>12.322717051963991</v>
      </c>
      <c r="P62" s="41">
        <v>10.935717051964048</v>
      </c>
    </row>
    <row r="63" spans="1:16" x14ac:dyDescent="0.3">
      <c r="A63" s="40" t="s">
        <v>131</v>
      </c>
      <c r="B63" s="41">
        <v>3.0362679161370636</v>
      </c>
      <c r="C63" s="41">
        <v>-7.0828788166329968</v>
      </c>
      <c r="D63" s="41">
        <v>-7.6242792665881609</v>
      </c>
      <c r="E63" s="41">
        <v>5.1990000000000407</v>
      </c>
      <c r="F63" s="41">
        <v>6.744048382182438</v>
      </c>
      <c r="G63" s="41">
        <v>-6.7106662665881824</v>
      </c>
      <c r="H63" s="41">
        <v>-5.9195522665881644</v>
      </c>
      <c r="I63" s="41">
        <v>-9.9512642665882076</v>
      </c>
      <c r="K63" s="41">
        <v>9.6500483821824421</v>
      </c>
      <c r="L63" s="41">
        <v>-3.8046662665881783</v>
      </c>
      <c r="M63" s="41">
        <v>-3.0135522665881602</v>
      </c>
      <c r="N63" s="41">
        <v>-7.0452642665882035</v>
      </c>
      <c r="P63" s="41">
        <v>-8.370264266588201</v>
      </c>
    </row>
    <row r="64" spans="1:16" x14ac:dyDescent="0.3">
      <c r="A64" s="40" t="s">
        <v>132</v>
      </c>
      <c r="B64" s="41">
        <v>41.995828641046792</v>
      </c>
      <c r="C64" s="41">
        <v>66.516553722811011</v>
      </c>
      <c r="D64" s="41">
        <v>-32.57162672387399</v>
      </c>
      <c r="E64" s="41">
        <v>-22.808224538140063</v>
      </c>
      <c r="F64" s="41">
        <v>-75.320414720347259</v>
      </c>
      <c r="G64" s="41">
        <v>-79.011359720347286</v>
      </c>
      <c r="H64" s="41">
        <v>-76.456961164546271</v>
      </c>
      <c r="I64" s="41">
        <v>-73.939146706628378</v>
      </c>
      <c r="K64" s="41">
        <v>-18.702414720347264</v>
      </c>
      <c r="L64" s="41">
        <v>-22.393359720347291</v>
      </c>
      <c r="M64" s="41">
        <v>-19.838961164546262</v>
      </c>
      <c r="N64" s="41">
        <v>-17.321146706628383</v>
      </c>
      <c r="P64" s="41">
        <v>-17.450146706628374</v>
      </c>
    </row>
    <row r="65" spans="1:16" x14ac:dyDescent="0.3">
      <c r="A65" s="40" t="s">
        <v>133</v>
      </c>
      <c r="B65" s="41">
        <v>21.001346371920576</v>
      </c>
      <c r="C65" s="41">
        <v>10.845098371920542</v>
      </c>
      <c r="D65" s="41">
        <v>-20.518880623797031</v>
      </c>
      <c r="E65" s="41">
        <v>-20.515936789703517</v>
      </c>
      <c r="F65" s="41">
        <v>-20.568180513508565</v>
      </c>
      <c r="G65" s="41">
        <v>-12.830671804047398</v>
      </c>
      <c r="H65" s="41">
        <v>-6.8721485219515444</v>
      </c>
      <c r="I65" s="41">
        <v>-2.4040820603796504</v>
      </c>
      <c r="K65" s="41">
        <v>-16.883180513508577</v>
      </c>
      <c r="L65" s="41">
        <v>-9.1456718040474101</v>
      </c>
      <c r="M65" s="41">
        <v>-3.1871485219515563</v>
      </c>
      <c r="N65" s="41">
        <v>1.2809179396203376</v>
      </c>
      <c r="P65" s="41">
        <v>0.79691793962034296</v>
      </c>
    </row>
    <row r="66" spans="1:16" x14ac:dyDescent="0.3">
      <c r="A66" s="40" t="s">
        <v>134</v>
      </c>
      <c r="B66" s="41">
        <v>1.960013</v>
      </c>
      <c r="C66" s="41">
        <v>0.48184299999999958</v>
      </c>
      <c r="D66" s="41">
        <v>0.47758999999999929</v>
      </c>
      <c r="E66" s="41">
        <v>0.47758999999999929</v>
      </c>
      <c r="F66" s="41">
        <v>0.47758999999999929</v>
      </c>
      <c r="G66" s="41">
        <v>0.47758999999999929</v>
      </c>
      <c r="H66" s="41">
        <v>0.47758999999999929</v>
      </c>
      <c r="I66" s="41">
        <v>0.47758999999999929</v>
      </c>
      <c r="K66" s="41">
        <v>0.47758999999999929</v>
      </c>
      <c r="L66" s="41">
        <v>0.47758999999999929</v>
      </c>
      <c r="M66" s="41">
        <v>0.47758999999999929</v>
      </c>
      <c r="N66" s="41">
        <v>0.47758999999999929</v>
      </c>
      <c r="P66" s="41">
        <v>0.47758999999999929</v>
      </c>
    </row>
    <row r="67" spans="1:16" x14ac:dyDescent="0.3">
      <c r="A67" s="40" t="s">
        <v>135</v>
      </c>
      <c r="B67" s="41">
        <v>2.898211106754033</v>
      </c>
      <c r="C67" s="41">
        <v>10.803595106754031</v>
      </c>
      <c r="D67" s="41">
        <v>4.3583819268205062</v>
      </c>
      <c r="E67" s="41">
        <v>4.3691553361289053</v>
      </c>
      <c r="F67" s="41">
        <v>9.184680875017456</v>
      </c>
      <c r="G67" s="41">
        <v>5.8735648750174505</v>
      </c>
      <c r="H67" s="41">
        <v>5.9788608750174532</v>
      </c>
      <c r="I67" s="41">
        <v>16.316045475017454</v>
      </c>
      <c r="K67" s="41">
        <v>-5.6783191249825364</v>
      </c>
      <c r="L67" s="41">
        <v>-8.9894351249825419</v>
      </c>
      <c r="M67" s="41">
        <v>-8.8841391249825392</v>
      </c>
      <c r="N67" s="41">
        <v>1.4530454750174613</v>
      </c>
      <c r="P67" s="41">
        <v>-13.124954524982535</v>
      </c>
    </row>
    <row r="68" spans="1:16" x14ac:dyDescent="0.3">
      <c r="A68" s="40" t="s">
        <v>136</v>
      </c>
      <c r="B68" s="41">
        <v>-1.1516601674836187</v>
      </c>
      <c r="C68" s="41">
        <v>-1.0872551674836179</v>
      </c>
      <c r="D68" s="41">
        <v>-0.98303642843076189</v>
      </c>
      <c r="E68" s="41">
        <v>-0.9810164141854375</v>
      </c>
      <c r="F68" s="41">
        <v>-1.0604857506438345</v>
      </c>
      <c r="G68" s="41">
        <v>-1.0604857506438345</v>
      </c>
      <c r="H68" s="41">
        <v>-1.0604857506438345</v>
      </c>
      <c r="I68" s="41">
        <v>-1.0604857506438345</v>
      </c>
      <c r="K68" s="41">
        <v>-3.7024857506438336</v>
      </c>
      <c r="L68" s="41">
        <v>-3.7024857506438336</v>
      </c>
      <c r="M68" s="41">
        <v>-3.7024857506438336</v>
      </c>
      <c r="N68" s="41">
        <v>-3.7024857506438336</v>
      </c>
      <c r="P68" s="41">
        <v>-3.6974857506438341</v>
      </c>
    </row>
    <row r="69" spans="1:16" x14ac:dyDescent="0.3">
      <c r="A69" s="40" t="s">
        <v>5</v>
      </c>
      <c r="B69" s="41">
        <v>115.76793094365402</v>
      </c>
      <c r="C69" s="41">
        <v>116.36925783652315</v>
      </c>
      <c r="D69" s="41">
        <v>120.17351724677623</v>
      </c>
      <c r="E69" s="41">
        <v>120.17351724677623</v>
      </c>
      <c r="F69" s="41">
        <v>120.17351724677623</v>
      </c>
      <c r="G69" s="41">
        <v>120.17351724677623</v>
      </c>
      <c r="H69" s="41">
        <v>120.17351724677623</v>
      </c>
      <c r="I69" s="41">
        <v>120.17351724677623</v>
      </c>
      <c r="K69" s="41">
        <v>120.17351724677623</v>
      </c>
      <c r="L69" s="41">
        <v>120.17351724677623</v>
      </c>
      <c r="M69" s="41">
        <v>120.17351724677623</v>
      </c>
      <c r="N69" s="41">
        <v>120.17351724677623</v>
      </c>
      <c r="P69" s="41">
        <v>428.58451724677622</v>
      </c>
    </row>
    <row r="70" spans="1:16" x14ac:dyDescent="0.3">
      <c r="A70" s="40" t="s">
        <v>137</v>
      </c>
      <c r="B70" s="41">
        <v>-47.099834830997025</v>
      </c>
      <c r="C70" s="41">
        <v>-115.12046391751306</v>
      </c>
      <c r="D70" s="41">
        <v>59.79701534702199</v>
      </c>
      <c r="E70" s="41">
        <v>59.797015347022104</v>
      </c>
      <c r="F70" s="41">
        <v>54.954801068992573</v>
      </c>
      <c r="G70" s="41">
        <v>100.31372388864398</v>
      </c>
      <c r="H70" s="41">
        <v>79.876341021372951</v>
      </c>
      <c r="I70" s="41">
        <v>69.739741150919315</v>
      </c>
      <c r="K70" s="41">
        <v>54.928801068992577</v>
      </c>
      <c r="L70" s="41">
        <v>100.28772388864398</v>
      </c>
      <c r="M70" s="41">
        <v>79.850341021372969</v>
      </c>
      <c r="N70" s="41">
        <v>69.713741150919319</v>
      </c>
      <c r="P70" s="41">
        <v>70.231741150919305</v>
      </c>
    </row>
    <row r="71" spans="1:16" x14ac:dyDescent="0.3">
      <c r="A71" s="40" t="s">
        <v>122</v>
      </c>
      <c r="B71" s="41">
        <v>-28.735741070115484</v>
      </c>
      <c r="C71" s="41">
        <v>12.301461769130851</v>
      </c>
      <c r="D71" s="41">
        <v>52.752054000815875</v>
      </c>
      <c r="E71" s="41">
        <v>55.367501125174968</v>
      </c>
      <c r="F71" s="41">
        <v>53.236122389472015</v>
      </c>
      <c r="G71" s="41">
        <v>83.875595177278939</v>
      </c>
      <c r="H71" s="41">
        <v>67.852941248292268</v>
      </c>
      <c r="I71" s="41">
        <v>57.591998324722525</v>
      </c>
      <c r="K71" s="41">
        <v>79.554122389470706</v>
      </c>
      <c r="L71" s="41">
        <v>110.19359517727764</v>
      </c>
      <c r="M71" s="41">
        <v>94.170941248290973</v>
      </c>
      <c r="N71" s="41">
        <v>83.909998324721215</v>
      </c>
      <c r="P71" s="41">
        <v>-258.75200167527771</v>
      </c>
    </row>
    <row r="72" spans="1:16" x14ac:dyDescent="0.3">
      <c r="A72" s="38" t="s">
        <v>161</v>
      </c>
      <c r="B72" s="39">
        <v>-10</v>
      </c>
      <c r="C72" s="39">
        <v>-10</v>
      </c>
      <c r="D72" s="39">
        <v>-10</v>
      </c>
      <c r="E72" s="39">
        <v>-10</v>
      </c>
      <c r="F72" s="39">
        <v>-32.001123139999997</v>
      </c>
      <c r="G72" s="39">
        <v>-84.923905876000006</v>
      </c>
      <c r="H72" s="39">
        <v>-91.165828590000004</v>
      </c>
      <c r="I72" s="39">
        <v>-100.89099061714288</v>
      </c>
      <c r="K72" s="39">
        <v>-5.7011231399999929</v>
      </c>
      <c r="L72" s="39">
        <v>-58.623905876000002</v>
      </c>
      <c r="M72" s="39">
        <v>-64.865828590000007</v>
      </c>
      <c r="N72" s="39">
        <v>-74.590990617142864</v>
      </c>
      <c r="P72" s="39">
        <v>-0.89099061714287586</v>
      </c>
    </row>
    <row r="73" spans="1:16" x14ac:dyDescent="0.3">
      <c r="A73" s="38" t="s">
        <v>162</v>
      </c>
      <c r="B73" s="39">
        <v>-400</v>
      </c>
      <c r="C73" s="39">
        <v>-400</v>
      </c>
      <c r="D73" s="39">
        <v>-450</v>
      </c>
      <c r="E73" s="39">
        <v>-450</v>
      </c>
      <c r="F73" s="39">
        <v>-450</v>
      </c>
      <c r="G73" s="39">
        <v>-410.70380020797006</v>
      </c>
      <c r="H73" s="39">
        <v>-410.70380020797006</v>
      </c>
      <c r="I73" s="39">
        <v>-446.06632774005993</v>
      </c>
      <c r="K73" s="39">
        <v>-17.882000000000062</v>
      </c>
      <c r="L73" s="39">
        <v>21.414199792029876</v>
      </c>
      <c r="M73" s="39">
        <v>21.414199792029876</v>
      </c>
      <c r="N73" s="39">
        <v>-13.948327740059995</v>
      </c>
      <c r="P73" s="39">
        <v>-446.06632774005993</v>
      </c>
    </row>
    <row r="74" spans="1:16" x14ac:dyDescent="0.3">
      <c r="A74" s="38" t="s">
        <v>123</v>
      </c>
      <c r="B74" s="39">
        <v>34.245383734036295</v>
      </c>
      <c r="C74" s="39">
        <v>30.674346682561008</v>
      </c>
      <c r="D74" s="39">
        <v>55.848883373728313</v>
      </c>
      <c r="E74" s="39">
        <v>55.850230049891252</v>
      </c>
      <c r="F74" s="39">
        <v>51.301803211525112</v>
      </c>
      <c r="G74" s="39">
        <v>49.813690579892864</v>
      </c>
      <c r="H74" s="39">
        <v>39.904483579892258</v>
      </c>
      <c r="I74" s="39">
        <v>55.789167579885543</v>
      </c>
      <c r="K74" s="39">
        <v>23.574803211522521</v>
      </c>
      <c r="L74" s="39">
        <v>22.086690579890274</v>
      </c>
      <c r="M74" s="39">
        <v>12.177483579889667</v>
      </c>
      <c r="N74" s="39">
        <v>28.062167579882953</v>
      </c>
      <c r="P74" s="39">
        <v>24.36116757988566</v>
      </c>
    </row>
    <row r="75" spans="1:16" x14ac:dyDescent="0.3">
      <c r="A75" s="36" t="s">
        <v>124</v>
      </c>
      <c r="B75" s="42">
        <v>-37.086003716539381</v>
      </c>
      <c r="C75" s="42">
        <v>225.13444554261878</v>
      </c>
      <c r="D75" s="42">
        <v>357.93596366818929</v>
      </c>
      <c r="E75" s="42">
        <v>253.74405526612645</v>
      </c>
      <c r="F75" s="42">
        <v>449.98064222515859</v>
      </c>
      <c r="G75" s="42">
        <v>762.27455730793554</v>
      </c>
      <c r="H75" s="42">
        <v>666.83970123153358</v>
      </c>
      <c r="I75" s="42">
        <v>467.76645115711926</v>
      </c>
      <c r="K75" s="46">
        <v>405.39964542713551</v>
      </c>
      <c r="L75" s="46">
        <v>717.69356050991246</v>
      </c>
      <c r="M75" s="46">
        <v>622.2587044335105</v>
      </c>
      <c r="N75" s="46">
        <v>422.71345115711392</v>
      </c>
      <c r="P75" s="50">
        <v>334.58845115710392</v>
      </c>
    </row>
  </sheetData>
  <phoneticPr fontId="1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9FC39-3636-45F8-B89C-D30411A035F7}">
  <sheetPr>
    <tabColor rgb="FF13B5EA"/>
  </sheetPr>
  <dimension ref="A1:P77"/>
  <sheetViews>
    <sheetView showGridLines="0" zoomScaleNormal="100" workbookViewId="0"/>
  </sheetViews>
  <sheetFormatPr defaultRowHeight="14.4" x14ac:dyDescent="0.3"/>
  <cols>
    <col min="1" max="1" width="40.6640625" customWidth="1"/>
    <col min="2" max="9" width="12.6640625" customWidth="1"/>
    <col min="11" max="14" width="12.6640625" customWidth="1"/>
    <col min="16" max="16" width="12.6640625" customWidth="1"/>
  </cols>
  <sheetData>
    <row r="1" spans="1:16" x14ac:dyDescent="0.3">
      <c r="A1" s="43" t="s">
        <v>168</v>
      </c>
      <c r="B1" s="43"/>
      <c r="C1" s="44"/>
      <c r="D1" s="44"/>
      <c r="E1" s="44"/>
      <c r="F1" s="44"/>
      <c r="K1" s="43" t="s">
        <v>175</v>
      </c>
      <c r="L1" s="44"/>
      <c r="M1" s="44"/>
      <c r="N1" s="44"/>
      <c r="P1" s="43" t="s">
        <v>178</v>
      </c>
    </row>
    <row r="2" spans="1:16" x14ac:dyDescent="0.3">
      <c r="A2" s="36"/>
      <c r="B2" s="37" t="s">
        <v>166</v>
      </c>
      <c r="C2" s="37" t="s">
        <v>169</v>
      </c>
      <c r="D2" s="37" t="s">
        <v>170</v>
      </c>
      <c r="E2" s="37" t="s">
        <v>171</v>
      </c>
      <c r="F2" s="37" t="s">
        <v>172</v>
      </c>
      <c r="G2" s="37" t="s">
        <v>173</v>
      </c>
      <c r="H2" s="37" t="s">
        <v>176</v>
      </c>
      <c r="I2" s="37" t="s">
        <v>177</v>
      </c>
      <c r="K2" s="45" t="s">
        <v>172</v>
      </c>
      <c r="L2" s="45" t="s">
        <v>173</v>
      </c>
      <c r="M2" s="45" t="s">
        <v>176</v>
      </c>
      <c r="N2" s="45" t="s">
        <v>177</v>
      </c>
      <c r="P2" s="49" t="s">
        <v>177</v>
      </c>
    </row>
    <row r="3" spans="1:16" x14ac:dyDescent="0.3">
      <c r="A3" s="38" t="s">
        <v>8</v>
      </c>
      <c r="B3" s="39">
        <v>-244.83399999999529</v>
      </c>
      <c r="C3" s="39">
        <v>-203.26799999999639</v>
      </c>
      <c r="D3" s="39">
        <v>-394.11799999998766</v>
      </c>
      <c r="E3" s="39">
        <v>-446.36799999998766</v>
      </c>
      <c r="F3" s="39">
        <v>-391.36099999998987</v>
      </c>
      <c r="G3" s="39">
        <v>-12.639000000002852</v>
      </c>
      <c r="H3" s="39">
        <v>-88.136999999995169</v>
      </c>
      <c r="I3" s="39">
        <v>-77.901999999987311</v>
      </c>
      <c r="K3" s="39">
        <v>-152.73599999998987</v>
      </c>
      <c r="L3" s="39">
        <v>225.98599999999715</v>
      </c>
      <c r="M3" s="39">
        <v>150.48800000000483</v>
      </c>
      <c r="N3" s="39">
        <v>160.72300000001269</v>
      </c>
      <c r="P3" s="39">
        <v>-39.34699999998702</v>
      </c>
    </row>
    <row r="4" spans="1:16" x14ac:dyDescent="0.3">
      <c r="A4" s="40" t="s">
        <v>82</v>
      </c>
      <c r="B4" s="41">
        <v>-107.54199999999946</v>
      </c>
      <c r="C4" s="41">
        <v>-83.833999999999833</v>
      </c>
      <c r="D4" s="41">
        <v>-79.902000000000044</v>
      </c>
      <c r="E4" s="41">
        <v>-79.902000000000044</v>
      </c>
      <c r="F4" s="41">
        <v>-79.902000000000044</v>
      </c>
      <c r="G4" s="41">
        <v>63.840000000000146</v>
      </c>
      <c r="H4" s="41">
        <v>63.840000000000146</v>
      </c>
      <c r="I4" s="41">
        <v>179.34900000000016</v>
      </c>
      <c r="K4" s="41">
        <v>-180.60699999999997</v>
      </c>
      <c r="L4" s="41">
        <v>-36.864999999999782</v>
      </c>
      <c r="M4" s="41">
        <v>-36.864999999999782</v>
      </c>
      <c r="N4" s="41">
        <v>78.644000000000233</v>
      </c>
      <c r="P4" s="41">
        <v>-79.752000000000407</v>
      </c>
    </row>
    <row r="5" spans="1:16" x14ac:dyDescent="0.3">
      <c r="A5" s="40" t="s">
        <v>127</v>
      </c>
      <c r="B5" s="41">
        <v>-37.007000000000517</v>
      </c>
      <c r="C5" s="41">
        <v>-70.595000000000255</v>
      </c>
      <c r="D5" s="41">
        <v>-67.033000000000357</v>
      </c>
      <c r="E5" s="41">
        <v>-100.03300000000036</v>
      </c>
      <c r="F5" s="41">
        <v>-107.03300000000036</v>
      </c>
      <c r="G5" s="41">
        <v>-18.287000000000262</v>
      </c>
      <c r="H5" s="41">
        <v>-15.287000000000262</v>
      </c>
      <c r="I5" s="41">
        <v>-3.5500000000001819</v>
      </c>
      <c r="K5" s="41">
        <v>-34.733000000000175</v>
      </c>
      <c r="L5" s="41">
        <v>54.01299999999992</v>
      </c>
      <c r="M5" s="41">
        <v>57.01299999999992</v>
      </c>
      <c r="N5" s="41">
        <v>68.75</v>
      </c>
      <c r="P5" s="41">
        <v>27.604000000000269</v>
      </c>
    </row>
    <row r="6" spans="1:16" x14ac:dyDescent="0.3">
      <c r="A6" s="40" t="s">
        <v>83</v>
      </c>
      <c r="B6" s="41">
        <v>44.435999999999694</v>
      </c>
      <c r="C6" s="41">
        <v>78.435999999999694</v>
      </c>
      <c r="D6" s="41">
        <v>-53.564000000000306</v>
      </c>
      <c r="E6" s="41">
        <v>-53.564000000000306</v>
      </c>
      <c r="F6" s="41">
        <v>-53.564000000000306</v>
      </c>
      <c r="G6" s="41">
        <v>-21.564000000000306</v>
      </c>
      <c r="H6" s="41">
        <v>-81.564000000000306</v>
      </c>
      <c r="I6" s="41">
        <v>-181.56400000000031</v>
      </c>
      <c r="K6" s="41">
        <v>66.154000000000451</v>
      </c>
      <c r="L6" s="41">
        <v>98.154000000000451</v>
      </c>
      <c r="M6" s="41">
        <v>38.154000000000451</v>
      </c>
      <c r="N6" s="41">
        <v>-61.845999999999549</v>
      </c>
      <c r="P6" s="41">
        <v>-34.944999999999709</v>
      </c>
    </row>
    <row r="7" spans="1:16" x14ac:dyDescent="0.3">
      <c r="A7" s="40" t="s">
        <v>4</v>
      </c>
      <c r="B7" s="41">
        <v>-92.629000000007181</v>
      </c>
      <c r="C7" s="41">
        <v>-77.056000000004133</v>
      </c>
      <c r="D7" s="41">
        <v>-101.20499999999811</v>
      </c>
      <c r="E7" s="41">
        <v>-81.454999999998108</v>
      </c>
      <c r="F7" s="41">
        <v>-36.447999999997592</v>
      </c>
      <c r="G7" s="41">
        <v>139.36300000000028</v>
      </c>
      <c r="H7" s="41">
        <v>149.86500000000069</v>
      </c>
      <c r="I7" s="41">
        <v>154.23100000000704</v>
      </c>
      <c r="K7" s="41">
        <v>-100.68000000000029</v>
      </c>
      <c r="L7" s="41">
        <v>75.130999999997584</v>
      </c>
      <c r="M7" s="41">
        <v>85.632999999997992</v>
      </c>
      <c r="N7" s="41">
        <v>89.999000000004344</v>
      </c>
      <c r="P7" s="41">
        <v>-56.520999999992455</v>
      </c>
    </row>
    <row r="8" spans="1:16" x14ac:dyDescent="0.3">
      <c r="A8" s="40" t="s">
        <v>84</v>
      </c>
      <c r="B8" s="41">
        <v>-43.511000000000422</v>
      </c>
      <c r="C8" s="41">
        <v>-51.511000000000422</v>
      </c>
      <c r="D8" s="41">
        <v>-53.511000000000422</v>
      </c>
      <c r="E8" s="41">
        <v>-95.511000000000422</v>
      </c>
      <c r="F8" s="41">
        <v>-66.511000000000422</v>
      </c>
      <c r="G8" s="41">
        <v>-59.511000000000422</v>
      </c>
      <c r="H8" s="41">
        <v>-90.511000000000422</v>
      </c>
      <c r="I8" s="41">
        <v>-107.51100000000042</v>
      </c>
      <c r="K8" s="41">
        <v>98.394000000000233</v>
      </c>
      <c r="L8" s="41">
        <v>105.39400000000023</v>
      </c>
      <c r="M8" s="41">
        <v>74.394000000000233</v>
      </c>
      <c r="N8" s="41">
        <v>57.394000000000233</v>
      </c>
      <c r="P8" s="41">
        <v>88.760000000000218</v>
      </c>
    </row>
    <row r="9" spans="1:16" x14ac:dyDescent="0.3">
      <c r="A9" s="40" t="s">
        <v>85</v>
      </c>
      <c r="B9" s="41">
        <v>-1.6049999999995634</v>
      </c>
      <c r="C9" s="41">
        <v>5.3950000000004366</v>
      </c>
      <c r="D9" s="41">
        <v>-31.604999999999563</v>
      </c>
      <c r="E9" s="41">
        <v>-28.604999999999563</v>
      </c>
      <c r="F9" s="41">
        <v>-40.604999999999563</v>
      </c>
      <c r="G9" s="41">
        <v>-3.6049999999995634</v>
      </c>
      <c r="H9" s="41">
        <v>-3.6049999999995634</v>
      </c>
      <c r="I9" s="41">
        <v>-6.6049999999995634</v>
      </c>
      <c r="K9" s="41">
        <v>6.1520000000000437</v>
      </c>
      <c r="L9" s="41">
        <v>43.152000000000044</v>
      </c>
      <c r="M9" s="41">
        <v>43.152000000000044</v>
      </c>
      <c r="N9" s="41">
        <v>40.152000000000044</v>
      </c>
      <c r="P9" s="41">
        <v>29.371000000000095</v>
      </c>
    </row>
    <row r="10" spans="1:16" x14ac:dyDescent="0.3">
      <c r="A10" s="40" t="s">
        <v>146</v>
      </c>
      <c r="B10" s="41">
        <v>0.74000000000000199</v>
      </c>
      <c r="C10" s="41">
        <v>3.6129999999999995</v>
      </c>
      <c r="D10" s="41">
        <v>3.5680000000000049</v>
      </c>
      <c r="E10" s="41">
        <v>3.5680000000000049</v>
      </c>
      <c r="F10" s="41">
        <v>3.5680000000000049</v>
      </c>
      <c r="G10" s="41">
        <v>1.9130000000000038</v>
      </c>
      <c r="H10" s="41">
        <v>1.9130000000000038</v>
      </c>
      <c r="I10" s="41">
        <v>0.67900000000000205</v>
      </c>
      <c r="K10" s="41">
        <v>6.5800000000000054</v>
      </c>
      <c r="L10" s="41">
        <v>4.9250000000000043</v>
      </c>
      <c r="M10" s="41">
        <v>4.9250000000000043</v>
      </c>
      <c r="N10" s="41">
        <v>3.6910000000000025</v>
      </c>
      <c r="P10" s="41">
        <v>5.4069999999999965</v>
      </c>
    </row>
    <row r="11" spans="1:16" x14ac:dyDescent="0.3">
      <c r="A11" s="40" t="s">
        <v>147</v>
      </c>
      <c r="B11" s="41">
        <v>2.1370000000000005</v>
      </c>
      <c r="C11" s="41">
        <v>2.1370000000000005</v>
      </c>
      <c r="D11" s="41">
        <v>-0.86299999999999955</v>
      </c>
      <c r="E11" s="41">
        <v>-0.86299999999999955</v>
      </c>
      <c r="F11" s="41">
        <v>-0.86299999999999955</v>
      </c>
      <c r="G11" s="41">
        <v>-0.86299999999999955</v>
      </c>
      <c r="H11" s="41">
        <v>1.1370000000000005</v>
      </c>
      <c r="I11" s="41">
        <v>-0.86299999999999955</v>
      </c>
      <c r="K11" s="41">
        <v>-0.57699999999999818</v>
      </c>
      <c r="L11" s="41">
        <v>-0.57699999999999818</v>
      </c>
      <c r="M11" s="41">
        <v>1.4230000000000018</v>
      </c>
      <c r="N11" s="41">
        <v>-0.57699999999999818</v>
      </c>
      <c r="P11" s="41">
        <v>-0.57699999999999818</v>
      </c>
    </row>
    <row r="12" spans="1:16" x14ac:dyDescent="0.3">
      <c r="A12" s="40" t="s">
        <v>148</v>
      </c>
      <c r="B12" s="41">
        <v>-9.8530000000000655</v>
      </c>
      <c r="C12" s="41">
        <v>-9.8530000000000655</v>
      </c>
      <c r="D12" s="41">
        <v>-10.002999999999929</v>
      </c>
      <c r="E12" s="41">
        <v>-10.002999999999929</v>
      </c>
      <c r="F12" s="41">
        <v>-10.002999999999929</v>
      </c>
      <c r="G12" s="41">
        <v>-113.92499999999995</v>
      </c>
      <c r="H12" s="41">
        <v>-113.92499999999995</v>
      </c>
      <c r="I12" s="41">
        <v>-112.06799999999998</v>
      </c>
      <c r="K12" s="41">
        <v>-13.418999999999869</v>
      </c>
      <c r="L12" s="41">
        <v>-117.34099999999989</v>
      </c>
      <c r="M12" s="41">
        <v>-117.34099999999989</v>
      </c>
      <c r="N12" s="41">
        <v>-115.48399999999992</v>
      </c>
      <c r="P12" s="41">
        <v>-18.69399999999996</v>
      </c>
    </row>
    <row r="13" spans="1:16" x14ac:dyDescent="0.3">
      <c r="A13" s="38" t="s">
        <v>86</v>
      </c>
      <c r="B13" s="39">
        <v>93.725596935277736</v>
      </c>
      <c r="C13" s="39">
        <v>71.930635193757553</v>
      </c>
      <c r="D13" s="39">
        <v>94.949504808463644</v>
      </c>
      <c r="E13" s="39">
        <v>111.13350480846384</v>
      </c>
      <c r="F13" s="39">
        <v>111.8559732329536</v>
      </c>
      <c r="G13" s="39">
        <v>111.9095865314307</v>
      </c>
      <c r="H13" s="39">
        <v>95.205456986815989</v>
      </c>
      <c r="I13" s="39">
        <v>101.48397312467569</v>
      </c>
      <c r="K13" s="39">
        <v>120.6989732329539</v>
      </c>
      <c r="L13" s="39">
        <v>120.75258653143101</v>
      </c>
      <c r="M13" s="39">
        <v>104.04845698681629</v>
      </c>
      <c r="N13" s="39">
        <v>110.32697312467599</v>
      </c>
      <c r="P13" s="39">
        <v>43.515973124675838</v>
      </c>
    </row>
    <row r="14" spans="1:16" x14ac:dyDescent="0.3">
      <c r="A14" s="40" t="s">
        <v>87</v>
      </c>
      <c r="B14" s="41">
        <v>6.1573881309021203</v>
      </c>
      <c r="C14" s="41">
        <v>5.1761086387708133</v>
      </c>
      <c r="D14" s="41">
        <v>5.1772707063943812</v>
      </c>
      <c r="E14" s="41">
        <v>25.177270706394381</v>
      </c>
      <c r="F14" s="41">
        <v>25.891938999999979</v>
      </c>
      <c r="G14" s="41">
        <v>25.658310999999969</v>
      </c>
      <c r="H14" s="41">
        <v>9.7375480000000039</v>
      </c>
      <c r="I14" s="41">
        <v>9.7375480000000039</v>
      </c>
      <c r="K14" s="41">
        <v>14.627938999999913</v>
      </c>
      <c r="L14" s="41">
        <v>14.394310999999902</v>
      </c>
      <c r="M14" s="41">
        <v>-1.526452000000063</v>
      </c>
      <c r="N14" s="41">
        <v>-1.526452000000063</v>
      </c>
      <c r="P14" s="41">
        <v>-9.2984520000000543</v>
      </c>
    </row>
    <row r="15" spans="1:16" x14ac:dyDescent="0.3">
      <c r="A15" s="40" t="s">
        <v>88</v>
      </c>
      <c r="B15" s="41">
        <v>-6.9933193138807042</v>
      </c>
      <c r="C15" s="41">
        <v>-37.819399603703118</v>
      </c>
      <c r="D15" s="41">
        <v>-37.90521336117007</v>
      </c>
      <c r="E15" s="41">
        <v>-37.90521336117007</v>
      </c>
      <c r="F15" s="41">
        <v>33.222683666894227</v>
      </c>
      <c r="G15" s="41">
        <v>26.971595666894359</v>
      </c>
      <c r="H15" s="41">
        <v>45.685562666894327</v>
      </c>
      <c r="I15" s="41">
        <v>40.800159533515512</v>
      </c>
      <c r="K15" s="41">
        <v>35.084683666894193</v>
      </c>
      <c r="L15" s="41">
        <v>28.833595666894325</v>
      </c>
      <c r="M15" s="41">
        <v>47.547562666894294</v>
      </c>
      <c r="N15" s="41">
        <v>42.662159533515478</v>
      </c>
      <c r="P15" s="41">
        <v>40.497159533515401</v>
      </c>
    </row>
    <row r="16" spans="1:16" x14ac:dyDescent="0.3">
      <c r="A16" s="40" t="s">
        <v>89</v>
      </c>
      <c r="B16" s="41">
        <v>-1.4669999999999845</v>
      </c>
      <c r="C16" s="41">
        <v>1.5330000000000155</v>
      </c>
      <c r="D16" s="41">
        <v>-5.4669999999999845</v>
      </c>
      <c r="E16" s="41">
        <v>-5.4669999999999845</v>
      </c>
      <c r="F16" s="41">
        <v>-5.4669999999999845</v>
      </c>
      <c r="G16" s="41">
        <v>17.533000000000015</v>
      </c>
      <c r="H16" s="41">
        <v>9.5330000000000155</v>
      </c>
      <c r="I16" s="41">
        <v>9.5330000000000155</v>
      </c>
      <c r="K16" s="41">
        <v>-18.447999999999979</v>
      </c>
      <c r="L16" s="41">
        <v>4.5520000000000209</v>
      </c>
      <c r="M16" s="41">
        <v>-3.4479999999999791</v>
      </c>
      <c r="N16" s="41">
        <v>-3.4479999999999791</v>
      </c>
      <c r="P16" s="41">
        <v>-10.232000000000028</v>
      </c>
    </row>
    <row r="17" spans="1:16" x14ac:dyDescent="0.3">
      <c r="A17" s="40" t="s">
        <v>90</v>
      </c>
      <c r="B17" s="41">
        <v>-2.3521110991204637</v>
      </c>
      <c r="C17" s="41">
        <v>-0.50315526653683662</v>
      </c>
      <c r="D17" s="41">
        <v>-0.50705169725778987</v>
      </c>
      <c r="E17" s="41">
        <v>-0.50705169725778987</v>
      </c>
      <c r="F17" s="41">
        <v>-0.84035791999999887</v>
      </c>
      <c r="G17" s="41">
        <v>-0.33204191999999821</v>
      </c>
      <c r="H17" s="41">
        <v>-0.33204191999999821</v>
      </c>
      <c r="I17" s="41">
        <v>-0.33204191999999821</v>
      </c>
      <c r="K17" s="41">
        <v>-0.85935792000000077</v>
      </c>
      <c r="L17" s="41">
        <v>-0.35104192000000012</v>
      </c>
      <c r="M17" s="41">
        <v>-0.35104192000000012</v>
      </c>
      <c r="N17" s="41">
        <v>-0.35104192000000012</v>
      </c>
      <c r="P17" s="41">
        <v>-1.4170419199999991</v>
      </c>
    </row>
    <row r="18" spans="1:16" x14ac:dyDescent="0.3">
      <c r="A18" s="40" t="s">
        <v>91</v>
      </c>
      <c r="B18" s="41">
        <v>127.37292901030855</v>
      </c>
      <c r="C18" s="41">
        <v>134.72782957824859</v>
      </c>
      <c r="D18" s="41">
        <v>165.93868400040867</v>
      </c>
      <c r="E18" s="41">
        <v>165.93868400040867</v>
      </c>
      <c r="F18" s="41">
        <v>94.994760325971015</v>
      </c>
      <c r="G18" s="41">
        <v>88.648512419657436</v>
      </c>
      <c r="H18" s="41">
        <v>100.04768223992221</v>
      </c>
      <c r="I18" s="41">
        <v>110.08160151116078</v>
      </c>
      <c r="K18" s="41">
        <v>78.693760325971141</v>
      </c>
      <c r="L18" s="41">
        <v>72.347512419657562</v>
      </c>
      <c r="M18" s="41">
        <v>83.746682239922336</v>
      </c>
      <c r="N18" s="41">
        <v>93.78060151116091</v>
      </c>
      <c r="P18" s="41">
        <v>37.577601511160708</v>
      </c>
    </row>
    <row r="19" spans="1:16" x14ac:dyDescent="0.3">
      <c r="A19" s="40" t="s">
        <v>92</v>
      </c>
      <c r="B19" s="41">
        <v>7.0690000000000168</v>
      </c>
      <c r="C19" s="41">
        <v>3.0690000000000168</v>
      </c>
      <c r="D19" s="41">
        <v>3.0690000000000168</v>
      </c>
      <c r="E19" s="41">
        <v>-0.74699999999995725</v>
      </c>
      <c r="F19" s="41">
        <v>-0.74699999999995725</v>
      </c>
      <c r="G19" s="41">
        <v>-0.74699999999995725</v>
      </c>
      <c r="H19" s="41">
        <v>-0.74699999999995725</v>
      </c>
      <c r="I19" s="41">
        <v>-0.74699999999995725</v>
      </c>
      <c r="K19" s="41">
        <v>1.0000000000331966E-3</v>
      </c>
      <c r="L19" s="41">
        <v>1.0000000000331966E-3</v>
      </c>
      <c r="M19" s="41">
        <v>1.0000000000331966E-3</v>
      </c>
      <c r="N19" s="41">
        <v>1.0000000000331966E-3</v>
      </c>
      <c r="P19" s="41">
        <v>1.0000000000331966E-3</v>
      </c>
    </row>
    <row r="20" spans="1:16" x14ac:dyDescent="0.3">
      <c r="A20" s="40" t="s">
        <v>93</v>
      </c>
      <c r="B20" s="41">
        <v>1.073804999999993</v>
      </c>
      <c r="C20" s="41">
        <v>0.66507799999999406</v>
      </c>
      <c r="D20" s="41">
        <v>0.5351750000000095</v>
      </c>
      <c r="E20" s="41">
        <v>0.5351750000000095</v>
      </c>
      <c r="F20" s="41">
        <v>0.5351750000000095</v>
      </c>
      <c r="G20" s="41">
        <v>0.5351750000000095</v>
      </c>
      <c r="H20" s="41">
        <v>0.5351750000000095</v>
      </c>
      <c r="I20" s="41">
        <v>0.5351750000000095</v>
      </c>
      <c r="K20" s="41">
        <v>0.5351750000000095</v>
      </c>
      <c r="L20" s="41">
        <v>0.5351750000000095</v>
      </c>
      <c r="M20" s="41">
        <v>0.5351750000000095</v>
      </c>
      <c r="N20" s="41">
        <v>0.5351750000000095</v>
      </c>
      <c r="P20" s="41">
        <v>0.5351750000000095</v>
      </c>
    </row>
    <row r="21" spans="1:16" x14ac:dyDescent="0.3">
      <c r="A21" s="40" t="s">
        <v>155</v>
      </c>
      <c r="B21" s="41">
        <v>-43.389343517513964</v>
      </c>
      <c r="C21" s="41">
        <v>-42.227779602067244</v>
      </c>
      <c r="D21" s="41">
        <v>-42.531940143625889</v>
      </c>
      <c r="E21" s="41">
        <v>-42.531940143625889</v>
      </c>
      <c r="F21" s="41">
        <v>-42.500586143625867</v>
      </c>
      <c r="G21" s="41">
        <v>-52.789626725000005</v>
      </c>
      <c r="H21" s="41">
        <v>-74.694706000000025</v>
      </c>
      <c r="I21" s="41">
        <v>-74.040706</v>
      </c>
      <c r="K21" s="41">
        <v>7.1804138563741446</v>
      </c>
      <c r="L21" s="41">
        <v>-3.1086267249999935</v>
      </c>
      <c r="M21" s="41">
        <v>-25.013706000000013</v>
      </c>
      <c r="N21" s="41">
        <v>-24.359705999999989</v>
      </c>
      <c r="P21" s="41">
        <v>-24.459705999999983</v>
      </c>
    </row>
    <row r="22" spans="1:16" x14ac:dyDescent="0.3">
      <c r="A22" s="40" t="s">
        <v>156</v>
      </c>
      <c r="B22" s="41">
        <v>1.2517757245826715</v>
      </c>
      <c r="C22" s="41">
        <v>2.2975534490459069</v>
      </c>
      <c r="D22" s="41">
        <v>2.1371803037149135</v>
      </c>
      <c r="E22" s="41">
        <v>2.1371803037149135</v>
      </c>
      <c r="F22" s="41">
        <v>2.2498553037149236</v>
      </c>
      <c r="G22" s="41">
        <v>4.3691570898796215</v>
      </c>
      <c r="H22" s="41">
        <v>3.3777329999999921</v>
      </c>
      <c r="I22" s="41">
        <v>2.0737329999999901</v>
      </c>
      <c r="K22" s="41">
        <v>2.2498553037149236</v>
      </c>
      <c r="L22" s="41">
        <v>4.3691570898796215</v>
      </c>
      <c r="M22" s="41">
        <v>3.3777329999999921</v>
      </c>
      <c r="N22" s="41">
        <v>2.0737329999999901</v>
      </c>
      <c r="P22" s="41">
        <v>20.190732999999994</v>
      </c>
    </row>
    <row r="23" spans="1:16" x14ac:dyDescent="0.3">
      <c r="A23" s="40" t="s">
        <v>157</v>
      </c>
      <c r="B23" s="41">
        <v>5.0024730000000091</v>
      </c>
      <c r="C23" s="41">
        <v>5.0124000000000137</v>
      </c>
      <c r="D23" s="41">
        <v>4.5033999999999992</v>
      </c>
      <c r="E23" s="41">
        <v>4.5033999999999992</v>
      </c>
      <c r="F23" s="41">
        <v>4.5165039999999976</v>
      </c>
      <c r="G23" s="41">
        <v>2.0625039999999899</v>
      </c>
      <c r="H23" s="41">
        <v>2.0625039999999899</v>
      </c>
      <c r="I23" s="41">
        <v>3.8425040000000195</v>
      </c>
      <c r="K23" s="41">
        <v>1.6335039999999594</v>
      </c>
      <c r="L23" s="41">
        <v>-0.8204960000000483</v>
      </c>
      <c r="M23" s="41">
        <v>-0.8204960000000483</v>
      </c>
      <c r="N23" s="41">
        <v>0.95950399999998126</v>
      </c>
      <c r="P23" s="41">
        <v>-9.8784959999999842</v>
      </c>
    </row>
    <row r="24" spans="1:16" x14ac:dyDescent="0.3">
      <c r="A24" s="38" t="s">
        <v>94</v>
      </c>
      <c r="B24" s="39">
        <v>166.60612165169368</v>
      </c>
      <c r="C24" s="39">
        <v>97.746602616323798</v>
      </c>
      <c r="D24" s="39">
        <v>92.624251261655445</v>
      </c>
      <c r="E24" s="39">
        <v>87.465251261655794</v>
      </c>
      <c r="F24" s="39">
        <v>87.507833261657652</v>
      </c>
      <c r="G24" s="39">
        <v>20.080808734637685</v>
      </c>
      <c r="H24" s="39">
        <v>25.274551734637498</v>
      </c>
      <c r="I24" s="39">
        <v>25.254982734637451</v>
      </c>
      <c r="K24" s="39">
        <v>54.242937249040551</v>
      </c>
      <c r="L24" s="39">
        <v>-13.184087277979415</v>
      </c>
      <c r="M24" s="39">
        <v>-7.9903442779796023</v>
      </c>
      <c r="N24" s="39">
        <v>-8.0099132779796491</v>
      </c>
      <c r="P24" s="39">
        <v>-0.11667299665350583</v>
      </c>
    </row>
    <row r="25" spans="1:16" x14ac:dyDescent="0.3">
      <c r="A25" s="40" t="s">
        <v>95</v>
      </c>
      <c r="B25" s="41">
        <v>38.659896012615718</v>
      </c>
      <c r="C25" s="41">
        <v>-40.377103987380906</v>
      </c>
      <c r="D25" s="41">
        <v>-41.091103987380848</v>
      </c>
      <c r="E25" s="41">
        <v>-46.250103987380498</v>
      </c>
      <c r="F25" s="41">
        <v>-31.664103987381168</v>
      </c>
      <c r="G25" s="41">
        <v>-98.619103987382914</v>
      </c>
      <c r="H25" s="41">
        <v>-98.619103987382914</v>
      </c>
      <c r="I25" s="41">
        <v>-98.619103987382914</v>
      </c>
      <c r="K25" s="41">
        <v>6.0000000001309672E-2</v>
      </c>
      <c r="L25" s="41">
        <v>-66.895000000000437</v>
      </c>
      <c r="M25" s="41">
        <v>-66.895000000000437</v>
      </c>
      <c r="N25" s="41">
        <v>-66.895000000000437</v>
      </c>
      <c r="P25" s="41">
        <v>-40.58975971867585</v>
      </c>
    </row>
    <row r="26" spans="1:16" x14ac:dyDescent="0.3">
      <c r="A26" s="40" t="s">
        <v>96</v>
      </c>
      <c r="B26" s="41">
        <v>127.94622563907888</v>
      </c>
      <c r="C26" s="41">
        <v>138.12370660370607</v>
      </c>
      <c r="D26" s="41">
        <v>133.71535524903948</v>
      </c>
      <c r="E26" s="41">
        <v>133.71535524903948</v>
      </c>
      <c r="F26" s="41">
        <v>119.17193724903927</v>
      </c>
      <c r="G26" s="41">
        <v>118.69991272202242</v>
      </c>
      <c r="H26" s="41">
        <v>123.89365572202223</v>
      </c>
      <c r="I26" s="41">
        <v>123.87408672202264</v>
      </c>
      <c r="K26" s="41">
        <v>54.182937249039242</v>
      </c>
      <c r="L26" s="41">
        <v>53.710912722022385</v>
      </c>
      <c r="M26" s="41">
        <v>58.904655722022198</v>
      </c>
      <c r="N26" s="41">
        <v>58.885086722022606</v>
      </c>
      <c r="P26" s="41">
        <v>40.473086722022344</v>
      </c>
    </row>
    <row r="27" spans="1:16" x14ac:dyDescent="0.3">
      <c r="A27" s="38" t="s">
        <v>97</v>
      </c>
      <c r="B27" s="39">
        <v>87.342962708926962</v>
      </c>
      <c r="C27" s="39">
        <v>87.342962793847164</v>
      </c>
      <c r="D27" s="39">
        <v>-52.435932020952805</v>
      </c>
      <c r="E27" s="39">
        <v>-52.435932020952805</v>
      </c>
      <c r="F27" s="39">
        <v>-57.355886162157958</v>
      </c>
      <c r="G27" s="39">
        <v>17.053933628669711</v>
      </c>
      <c r="H27" s="39">
        <v>17.053933628669711</v>
      </c>
      <c r="I27" s="39">
        <v>64.684527628669457</v>
      </c>
      <c r="K27" s="39">
        <v>-170.0838861621578</v>
      </c>
      <c r="L27" s="39">
        <v>-95.674066371330127</v>
      </c>
      <c r="M27" s="39">
        <v>-95.674066371330127</v>
      </c>
      <c r="N27" s="39">
        <v>-48.043472371330381</v>
      </c>
      <c r="P27" s="39">
        <v>-58.866472371330474</v>
      </c>
    </row>
    <row r="28" spans="1:16" x14ac:dyDescent="0.3">
      <c r="A28" s="40" t="s">
        <v>98</v>
      </c>
      <c r="B28" s="41">
        <v>-24.016703888355096</v>
      </c>
      <c r="C28" s="41">
        <v>-24.016703888355096</v>
      </c>
      <c r="D28" s="41">
        <v>-33.806926093176116</v>
      </c>
      <c r="E28" s="41">
        <v>-33.806926093176116</v>
      </c>
      <c r="F28" s="41">
        <v>67.302357000000143</v>
      </c>
      <c r="G28" s="41">
        <v>67.302357000000143</v>
      </c>
      <c r="H28" s="41">
        <v>67.302357000000143</v>
      </c>
      <c r="I28" s="41">
        <v>114.93295099999989</v>
      </c>
      <c r="K28" s="41">
        <v>-48.54764299999988</v>
      </c>
      <c r="L28" s="41">
        <v>-48.54764299999988</v>
      </c>
      <c r="M28" s="41">
        <v>-48.54764299999988</v>
      </c>
      <c r="N28" s="41">
        <v>-0.91704900000013367</v>
      </c>
      <c r="P28" s="41">
        <v>-88.067049000000111</v>
      </c>
    </row>
    <row r="29" spans="1:16" x14ac:dyDescent="0.3">
      <c r="A29" s="40" t="s">
        <v>99</v>
      </c>
      <c r="B29" s="41">
        <v>-58.161100121431446</v>
      </c>
      <c r="C29" s="41">
        <v>-58.161100121431446</v>
      </c>
      <c r="D29" s="41">
        <v>-215.93331909382391</v>
      </c>
      <c r="E29" s="41">
        <v>-215.93331909382391</v>
      </c>
      <c r="F29" s="41">
        <v>-217.62883037295637</v>
      </c>
      <c r="G29" s="41">
        <v>-143.21901058212859</v>
      </c>
      <c r="H29" s="41">
        <v>-143.21901058212859</v>
      </c>
      <c r="I29" s="41">
        <v>-143.21901058212859</v>
      </c>
      <c r="K29" s="41">
        <v>-69.832830372956323</v>
      </c>
      <c r="L29" s="41">
        <v>4.5769894178714594</v>
      </c>
      <c r="M29" s="41">
        <v>4.5769894178714594</v>
      </c>
      <c r="N29" s="41">
        <v>4.5769894178714594</v>
      </c>
      <c r="P29" s="41">
        <v>80.903989417871458</v>
      </c>
    </row>
    <row r="30" spans="1:16" x14ac:dyDescent="0.3">
      <c r="A30" s="40" t="s">
        <v>100</v>
      </c>
      <c r="B30" s="41">
        <v>213.82400000000001</v>
      </c>
      <c r="C30" s="41">
        <v>213.82400000000001</v>
      </c>
      <c r="D30" s="41">
        <v>213.82400000000001</v>
      </c>
      <c r="E30" s="41">
        <v>213.82400000000001</v>
      </c>
      <c r="F30" s="41">
        <v>213.82400000000001</v>
      </c>
      <c r="G30" s="41">
        <v>213.82400000000001</v>
      </c>
      <c r="H30" s="41">
        <v>213.82400000000001</v>
      </c>
      <c r="I30" s="41">
        <v>213.82400000000001</v>
      </c>
      <c r="K30" s="41">
        <v>0</v>
      </c>
      <c r="L30" s="41">
        <v>0</v>
      </c>
      <c r="M30" s="41">
        <v>0</v>
      </c>
      <c r="N30" s="41">
        <v>0</v>
      </c>
      <c r="P30" s="41">
        <v>0</v>
      </c>
    </row>
    <row r="31" spans="1:16" x14ac:dyDescent="0.3">
      <c r="A31" s="40" t="s">
        <v>101</v>
      </c>
      <c r="B31" s="41">
        <v>-44.303233281286502</v>
      </c>
      <c r="C31" s="41">
        <v>-44.303233196366349</v>
      </c>
      <c r="D31" s="41">
        <v>-16.519686833952569</v>
      </c>
      <c r="E31" s="41">
        <v>-16.519686833952569</v>
      </c>
      <c r="F31" s="41">
        <v>-120.85341278920166</v>
      </c>
      <c r="G31" s="41">
        <v>-120.85341278920166</v>
      </c>
      <c r="H31" s="41">
        <v>-120.85341278920166</v>
      </c>
      <c r="I31" s="41">
        <v>-120.85341278920166</v>
      </c>
      <c r="K31" s="41">
        <v>-51.70341278920165</v>
      </c>
      <c r="L31" s="41">
        <v>-51.70341278920165</v>
      </c>
      <c r="M31" s="41">
        <v>-51.70341278920165</v>
      </c>
      <c r="N31" s="41">
        <v>-51.70341278920165</v>
      </c>
      <c r="P31" s="41">
        <v>-51.70341278920165</v>
      </c>
    </row>
    <row r="32" spans="1:16" x14ac:dyDescent="0.3">
      <c r="A32" s="38" t="s">
        <v>102</v>
      </c>
      <c r="B32" s="39">
        <v>259.06616740007121</v>
      </c>
      <c r="C32" s="39">
        <v>588.79272279306497</v>
      </c>
      <c r="D32" s="39">
        <v>782.51790575827545</v>
      </c>
      <c r="E32" s="39">
        <v>636.16363778660707</v>
      </c>
      <c r="F32" s="39">
        <v>795.81167206323153</v>
      </c>
      <c r="G32" s="39">
        <v>661.63232188650545</v>
      </c>
      <c r="H32" s="39">
        <v>787.15479584798413</v>
      </c>
      <c r="I32" s="39">
        <v>867.07522890613654</v>
      </c>
      <c r="K32" s="39">
        <v>357.65957310323392</v>
      </c>
      <c r="L32" s="39">
        <v>223.48022292650785</v>
      </c>
      <c r="M32" s="39">
        <v>349.00269688798653</v>
      </c>
      <c r="N32" s="39">
        <v>428.92312994613894</v>
      </c>
      <c r="P32" s="39">
        <v>699.1921299461319</v>
      </c>
    </row>
    <row r="33" spans="1:16" x14ac:dyDescent="0.3">
      <c r="A33" s="40" t="s">
        <v>103</v>
      </c>
      <c r="B33" s="41">
        <v>102.36341100000004</v>
      </c>
      <c r="C33" s="41">
        <v>102.36341100000004</v>
      </c>
      <c r="D33" s="41">
        <v>102.36341100000004</v>
      </c>
      <c r="E33" s="41">
        <v>102.36341100000004</v>
      </c>
      <c r="F33" s="41">
        <v>102.36341100000004</v>
      </c>
      <c r="G33" s="41">
        <v>102.36341100000004</v>
      </c>
      <c r="H33" s="41">
        <v>102.36341100000004</v>
      </c>
      <c r="I33" s="41">
        <v>102.36341100000004</v>
      </c>
      <c r="K33" s="41">
        <v>146.48634256</v>
      </c>
      <c r="L33" s="41">
        <v>146.48634256</v>
      </c>
      <c r="M33" s="41">
        <v>146.48634256</v>
      </c>
      <c r="N33" s="41">
        <v>146.48634256</v>
      </c>
      <c r="P33" s="41">
        <v>146.48634256</v>
      </c>
    </row>
    <row r="34" spans="1:16" x14ac:dyDescent="0.3">
      <c r="A34" s="40" t="s">
        <v>104</v>
      </c>
      <c r="B34" s="41">
        <v>-63.678449541692316</v>
      </c>
      <c r="C34" s="41">
        <v>-59.324248296191399</v>
      </c>
      <c r="D34" s="41">
        <v>-59.116788658941005</v>
      </c>
      <c r="E34" s="41">
        <v>-68.928832029221667</v>
      </c>
      <c r="F34" s="41">
        <v>-31.260684288609809</v>
      </c>
      <c r="G34" s="41">
        <v>-18.817944265023471</v>
      </c>
      <c r="H34" s="41">
        <v>50.752290558391906</v>
      </c>
      <c r="I34" s="41">
        <v>58.041011414592504</v>
      </c>
      <c r="K34" s="41">
        <v>-35.643214388609522</v>
      </c>
      <c r="L34" s="41">
        <v>-23.200474365023183</v>
      </c>
      <c r="M34" s="41">
        <v>46.369760458392193</v>
      </c>
      <c r="N34" s="41">
        <v>53.658481314592791</v>
      </c>
      <c r="P34" s="41">
        <v>15.576481314592456</v>
      </c>
    </row>
    <row r="35" spans="1:16" x14ac:dyDescent="0.3">
      <c r="A35" s="40" t="s">
        <v>105</v>
      </c>
      <c r="B35" s="41">
        <v>370.59509028436105</v>
      </c>
      <c r="C35" s="41">
        <v>307.6556685897699</v>
      </c>
      <c r="D35" s="41">
        <v>496.23848191191837</v>
      </c>
      <c r="E35" s="41">
        <v>363.23165087191865</v>
      </c>
      <c r="F35" s="41">
        <v>413.45016699879943</v>
      </c>
      <c r="G35" s="41">
        <v>423.72160034363833</v>
      </c>
      <c r="H35" s="41">
        <v>433.32774415614358</v>
      </c>
      <c r="I35" s="41">
        <v>483.32119001142928</v>
      </c>
      <c r="K35" s="41">
        <v>211.51844047879922</v>
      </c>
      <c r="L35" s="41">
        <v>221.78987382363812</v>
      </c>
      <c r="M35" s="41">
        <v>231.39601763614337</v>
      </c>
      <c r="N35" s="41">
        <v>281.38946349142907</v>
      </c>
      <c r="P35" s="41">
        <v>37.086463491429186</v>
      </c>
    </row>
    <row r="36" spans="1:16" x14ac:dyDescent="0.3">
      <c r="A36" s="40" t="s">
        <v>106</v>
      </c>
      <c r="B36" s="41">
        <v>21.979442042653318</v>
      </c>
      <c r="C36" s="41">
        <v>41.694280768803765</v>
      </c>
      <c r="D36" s="41">
        <v>52.068876559403634</v>
      </c>
      <c r="E36" s="41">
        <v>49.203954681157029</v>
      </c>
      <c r="F36" s="41">
        <v>72.074606381291005</v>
      </c>
      <c r="G36" s="41">
        <v>105.8432683719202</v>
      </c>
      <c r="H36" s="41">
        <v>121.63699810925527</v>
      </c>
      <c r="I36" s="41">
        <v>115.10134983445596</v>
      </c>
      <c r="K36" s="41">
        <v>90.939606381290787</v>
      </c>
      <c r="L36" s="41">
        <v>124.70826837191998</v>
      </c>
      <c r="M36" s="41">
        <v>140.50199810925506</v>
      </c>
      <c r="N36" s="41">
        <v>133.96634983445574</v>
      </c>
      <c r="P36" s="41">
        <v>132.63534983445584</v>
      </c>
    </row>
    <row r="37" spans="1:16" x14ac:dyDescent="0.3">
      <c r="A37" s="40" t="s">
        <v>107</v>
      </c>
      <c r="B37" s="41">
        <v>7.6930000000006658</v>
      </c>
      <c r="C37" s="41">
        <v>7.6930000000006658</v>
      </c>
      <c r="D37" s="41">
        <v>1.6250000000009095</v>
      </c>
      <c r="E37" s="41">
        <v>1.6250000000009095</v>
      </c>
      <c r="F37" s="41">
        <v>27.466000000000804</v>
      </c>
      <c r="G37" s="41">
        <v>27.466000000000804</v>
      </c>
      <c r="H37" s="41">
        <v>27.466000000000804</v>
      </c>
      <c r="I37" s="41">
        <v>9.2080000000009932</v>
      </c>
      <c r="K37" s="41">
        <v>24.425000000000637</v>
      </c>
      <c r="L37" s="41">
        <v>24.425000000000637</v>
      </c>
      <c r="M37" s="41">
        <v>24.425000000000637</v>
      </c>
      <c r="N37" s="41">
        <v>6.1670000000008258</v>
      </c>
      <c r="P37" s="41">
        <v>5.4510000000000218</v>
      </c>
    </row>
    <row r="38" spans="1:16" x14ac:dyDescent="0.3">
      <c r="A38" s="40" t="s">
        <v>149</v>
      </c>
      <c r="B38" s="41">
        <v>0</v>
      </c>
      <c r="C38" s="41">
        <v>0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K38" s="41">
        <v>0</v>
      </c>
      <c r="L38" s="41">
        <v>0</v>
      </c>
      <c r="M38" s="41">
        <v>0</v>
      </c>
      <c r="N38" s="41">
        <v>0</v>
      </c>
      <c r="P38" s="41">
        <v>0</v>
      </c>
    </row>
    <row r="39" spans="1:16" x14ac:dyDescent="0.3">
      <c r="A39" s="40" t="s">
        <v>153</v>
      </c>
      <c r="B39" s="41">
        <v>-0.81515166437853281</v>
      </c>
      <c r="C39" s="41">
        <v>-0.81515166437853281</v>
      </c>
      <c r="D39" s="41">
        <v>-0.81515166437853281</v>
      </c>
      <c r="E39" s="41">
        <v>-0.81515166437853281</v>
      </c>
      <c r="F39" s="41">
        <v>-0.81515166437853281</v>
      </c>
      <c r="G39" s="41">
        <v>-0.81515166437853281</v>
      </c>
      <c r="H39" s="41">
        <v>-0.81515166437853281</v>
      </c>
      <c r="I39" s="41">
        <v>-58.687692231994902</v>
      </c>
      <c r="K39" s="41">
        <v>-0.81515166437853281</v>
      </c>
      <c r="L39" s="41">
        <v>-0.81515166437853281</v>
      </c>
      <c r="M39" s="41">
        <v>-0.81515166437853281</v>
      </c>
      <c r="N39" s="41">
        <v>-58.687692231994902</v>
      </c>
      <c r="P39" s="41">
        <v>73.946307768005084</v>
      </c>
    </row>
    <row r="40" spans="1:16" x14ac:dyDescent="0.3">
      <c r="A40" s="40" t="s">
        <v>108</v>
      </c>
      <c r="B40" s="41">
        <v>-68.887638481557815</v>
      </c>
      <c r="C40" s="41">
        <v>-71.923783427366061</v>
      </c>
      <c r="D40" s="41">
        <v>-71.283040773538914</v>
      </c>
      <c r="E40" s="41">
        <v>-71.953512456679846</v>
      </c>
      <c r="F40" s="41">
        <v>-54.540768183005412</v>
      </c>
      <c r="G40" s="41">
        <v>-210.24867925113972</v>
      </c>
      <c r="H40" s="41">
        <v>-231.7756172089089</v>
      </c>
      <c r="I40" s="41">
        <v>-192.16778764028413</v>
      </c>
      <c r="K40" s="41">
        <v>-329.84254208300217</v>
      </c>
      <c r="L40" s="41">
        <v>-485.55045315113648</v>
      </c>
      <c r="M40" s="41">
        <v>-507.07739110890566</v>
      </c>
      <c r="N40" s="41">
        <v>-467.46956154028089</v>
      </c>
      <c r="P40" s="41">
        <v>-16.057561540284723</v>
      </c>
    </row>
    <row r="41" spans="1:16" x14ac:dyDescent="0.3">
      <c r="A41" s="40" t="s">
        <v>150</v>
      </c>
      <c r="B41" s="41">
        <v>296.89522055126008</v>
      </c>
      <c r="C41" s="41">
        <v>673.96037556885449</v>
      </c>
      <c r="D41" s="41">
        <v>673.94758047921096</v>
      </c>
      <c r="E41" s="41">
        <v>673.94758047921096</v>
      </c>
      <c r="F41" s="41">
        <v>679.03455491453042</v>
      </c>
      <c r="G41" s="41">
        <v>644.08028044688717</v>
      </c>
      <c r="H41" s="41">
        <v>673.90675585571694</v>
      </c>
      <c r="I41" s="41">
        <v>662.35224284236938</v>
      </c>
      <c r="K41" s="41">
        <v>618.86555491453032</v>
      </c>
      <c r="L41" s="41">
        <v>583.91128044688708</v>
      </c>
      <c r="M41" s="41">
        <v>613.73775585571684</v>
      </c>
      <c r="N41" s="41">
        <v>602.18324284236928</v>
      </c>
      <c r="P41" s="41">
        <v>301.23424284236921</v>
      </c>
    </row>
    <row r="42" spans="1:16" x14ac:dyDescent="0.3">
      <c r="A42" s="40" t="s">
        <v>151</v>
      </c>
      <c r="B42" s="41">
        <v>-532.62243424836083</v>
      </c>
      <c r="C42" s="41">
        <v>-538.05088198574879</v>
      </c>
      <c r="D42" s="41">
        <v>-538.05088198574879</v>
      </c>
      <c r="E42" s="41">
        <v>-538.05088198574902</v>
      </c>
      <c r="F42" s="41">
        <v>-538.05088198574902</v>
      </c>
      <c r="G42" s="41">
        <v>-538.05088198574902</v>
      </c>
      <c r="H42" s="41">
        <v>-520.88277492878615</v>
      </c>
      <c r="I42" s="41">
        <v>-463.16833069510278</v>
      </c>
      <c r="K42" s="41">
        <v>-501.76088198574899</v>
      </c>
      <c r="L42" s="41">
        <v>-501.76088198574899</v>
      </c>
      <c r="M42" s="41">
        <v>-484.59277492878613</v>
      </c>
      <c r="N42" s="41">
        <v>-426.87833069510276</v>
      </c>
      <c r="P42" s="41">
        <v>45.772669304897249</v>
      </c>
    </row>
    <row r="43" spans="1:16" x14ac:dyDescent="0.3">
      <c r="A43" s="40" t="s">
        <v>152</v>
      </c>
      <c r="B43" s="41">
        <v>125.54367745778544</v>
      </c>
      <c r="C43" s="41">
        <v>125.54005223931776</v>
      </c>
      <c r="D43" s="41">
        <v>125.54041889034971</v>
      </c>
      <c r="E43" s="41">
        <v>125.54041889034971</v>
      </c>
      <c r="F43" s="41">
        <v>126.09041889034971</v>
      </c>
      <c r="G43" s="41">
        <v>126.09041889034975</v>
      </c>
      <c r="H43" s="41">
        <v>131.17513997054726</v>
      </c>
      <c r="I43" s="41">
        <v>150.7118343706689</v>
      </c>
      <c r="K43" s="41">
        <v>133.48641889034974</v>
      </c>
      <c r="L43" s="41">
        <v>133.48641889034977</v>
      </c>
      <c r="M43" s="41">
        <v>138.57113997054728</v>
      </c>
      <c r="N43" s="41">
        <v>158.10783437066891</v>
      </c>
      <c r="P43" s="41">
        <v>-42.939165629331114</v>
      </c>
    </row>
    <row r="44" spans="1:16" x14ac:dyDescent="0.3">
      <c r="A44" s="38" t="s">
        <v>109</v>
      </c>
      <c r="B44" s="39">
        <v>66.651679642956879</v>
      </c>
      <c r="C44" s="39">
        <v>40.004417042960085</v>
      </c>
      <c r="D44" s="39">
        <v>85.151054260424644</v>
      </c>
      <c r="E44" s="39">
        <v>186.95561659042414</v>
      </c>
      <c r="F44" s="39">
        <v>212.4234147700472</v>
      </c>
      <c r="G44" s="39">
        <v>224.34155773421207</v>
      </c>
      <c r="H44" s="39">
        <v>203.83400538591832</v>
      </c>
      <c r="I44" s="39">
        <v>8.2926956264054752</v>
      </c>
      <c r="K44" s="39">
        <v>81.064900560046226</v>
      </c>
      <c r="L44" s="39">
        <v>92.983043524211098</v>
      </c>
      <c r="M44" s="39">
        <v>72.475491175917341</v>
      </c>
      <c r="N44" s="39">
        <v>-123.0658185835955</v>
      </c>
      <c r="P44" s="39">
        <v>-99.050818583593355</v>
      </c>
    </row>
    <row r="45" spans="1:16" x14ac:dyDescent="0.3">
      <c r="A45" s="40" t="s">
        <v>110</v>
      </c>
      <c r="B45" s="41">
        <v>32.692968052509059</v>
      </c>
      <c r="C45" s="41">
        <v>-7.5760084611238199</v>
      </c>
      <c r="D45" s="41">
        <v>21.650594068040846</v>
      </c>
      <c r="E45" s="41">
        <v>167.84164972803956</v>
      </c>
      <c r="F45" s="41">
        <v>217.9471727284299</v>
      </c>
      <c r="G45" s="41">
        <v>228.41527412071628</v>
      </c>
      <c r="H45" s="41">
        <v>215.40160216695404</v>
      </c>
      <c r="I45" s="41">
        <v>19.460027542245371</v>
      </c>
      <c r="K45" s="41">
        <v>38.108165188429666</v>
      </c>
      <c r="L45" s="41">
        <v>48.576266580716037</v>
      </c>
      <c r="M45" s="41">
        <v>35.562594626953796</v>
      </c>
      <c r="N45" s="41">
        <v>-160.37897999775487</v>
      </c>
      <c r="P45" s="41">
        <v>-142.51097999775357</v>
      </c>
    </row>
    <row r="46" spans="1:16" x14ac:dyDescent="0.3">
      <c r="A46" s="40" t="s">
        <v>111</v>
      </c>
      <c r="B46" s="41">
        <v>33.958711590447137</v>
      </c>
      <c r="C46" s="41">
        <v>47.580425504083678</v>
      </c>
      <c r="D46" s="41">
        <v>63.500460192384026</v>
      </c>
      <c r="E46" s="41">
        <v>19.113966862383904</v>
      </c>
      <c r="F46" s="41">
        <v>-5.5237579583829302</v>
      </c>
      <c r="G46" s="41">
        <v>-4.0737163865039747</v>
      </c>
      <c r="H46" s="41">
        <v>-11.56759678103549</v>
      </c>
      <c r="I46" s="41">
        <v>-11.167331915840123</v>
      </c>
      <c r="K46" s="41">
        <v>42.956735371617015</v>
      </c>
      <c r="L46" s="41">
        <v>44.40677694349597</v>
      </c>
      <c r="M46" s="41">
        <v>36.912896548964454</v>
      </c>
      <c r="N46" s="41">
        <v>37.313161414159822</v>
      </c>
      <c r="P46" s="41">
        <v>43.460161414159984</v>
      </c>
    </row>
    <row r="47" spans="1:16" x14ac:dyDescent="0.3">
      <c r="A47" s="38" t="s">
        <v>112</v>
      </c>
      <c r="B47" s="39">
        <v>-95.906823286527469</v>
      </c>
      <c r="C47" s="39">
        <v>-70.687059406431217</v>
      </c>
      <c r="D47" s="39">
        <v>-125.31153856036508</v>
      </c>
      <c r="E47" s="39">
        <v>-215.20305952027957</v>
      </c>
      <c r="F47" s="39">
        <v>-218.28959068483437</v>
      </c>
      <c r="G47" s="39">
        <v>-217.26955573397936</v>
      </c>
      <c r="H47" s="39">
        <v>-274.39514333638817</v>
      </c>
      <c r="I47" s="39">
        <v>-315.36332158431014</v>
      </c>
      <c r="K47" s="39">
        <v>-202.93759068483541</v>
      </c>
      <c r="L47" s="39">
        <v>-201.91755573398041</v>
      </c>
      <c r="M47" s="39">
        <v>-259.04314333638922</v>
      </c>
      <c r="N47" s="39">
        <v>-300.01132158431119</v>
      </c>
      <c r="P47" s="39">
        <v>-70.531321584310717</v>
      </c>
    </row>
    <row r="48" spans="1:16" x14ac:dyDescent="0.3">
      <c r="A48" s="40" t="s">
        <v>113</v>
      </c>
      <c r="B48" s="41">
        <v>-96.594000000000051</v>
      </c>
      <c r="C48" s="41">
        <v>-39.800999999999476</v>
      </c>
      <c r="D48" s="41">
        <v>-32.547999999999774</v>
      </c>
      <c r="E48" s="41">
        <v>-87.229639421195316</v>
      </c>
      <c r="F48" s="41">
        <v>-90.837787752726399</v>
      </c>
      <c r="G48" s="41">
        <v>-90.837787752726399</v>
      </c>
      <c r="H48" s="41">
        <v>-90.837787752726399</v>
      </c>
      <c r="I48" s="41">
        <v>-129.17378775272664</v>
      </c>
      <c r="K48" s="41">
        <v>-75.837787752726399</v>
      </c>
      <c r="L48" s="41">
        <v>-75.837787752726399</v>
      </c>
      <c r="M48" s="41">
        <v>-75.837787752726399</v>
      </c>
      <c r="N48" s="41">
        <v>-114.17378775272664</v>
      </c>
      <c r="P48" s="41">
        <v>-114.17378775272664</v>
      </c>
    </row>
    <row r="49" spans="1:16" x14ac:dyDescent="0.3">
      <c r="A49" s="40" t="s">
        <v>114</v>
      </c>
      <c r="B49" s="41">
        <v>-25</v>
      </c>
      <c r="C49" s="41">
        <v>-25</v>
      </c>
      <c r="D49" s="41">
        <v>-25</v>
      </c>
      <c r="E49" s="41">
        <v>-25</v>
      </c>
      <c r="F49" s="41">
        <v>-25</v>
      </c>
      <c r="G49" s="41">
        <v>-25</v>
      </c>
      <c r="H49" s="41">
        <v>-25</v>
      </c>
      <c r="I49" s="41">
        <v>-25</v>
      </c>
      <c r="K49" s="41">
        <v>-25</v>
      </c>
      <c r="L49" s="41">
        <v>-25</v>
      </c>
      <c r="M49" s="41">
        <v>-25</v>
      </c>
      <c r="N49" s="41">
        <v>-25</v>
      </c>
      <c r="P49" s="41">
        <v>-0.47500000000000142</v>
      </c>
    </row>
    <row r="50" spans="1:16" x14ac:dyDescent="0.3">
      <c r="A50" s="40" t="s">
        <v>115</v>
      </c>
      <c r="B50" s="41">
        <v>-151.13688017750164</v>
      </c>
      <c r="C50" s="41">
        <v>-181.21103205240937</v>
      </c>
      <c r="D50" s="41">
        <v>-199.66802706354267</v>
      </c>
      <c r="E50" s="41">
        <v>-174.05212795732007</v>
      </c>
      <c r="F50" s="41">
        <v>-248.71440215670944</v>
      </c>
      <c r="G50" s="41">
        <v>-276.75225472434158</v>
      </c>
      <c r="H50" s="41">
        <v>-334.69963952012768</v>
      </c>
      <c r="I50" s="41">
        <v>-371.64110461696714</v>
      </c>
      <c r="K50" s="41">
        <v>-248.94640215670972</v>
      </c>
      <c r="L50" s="41">
        <v>-276.98425472434189</v>
      </c>
      <c r="M50" s="41">
        <v>-334.93163952012799</v>
      </c>
      <c r="N50" s="41">
        <v>-371.87310461696745</v>
      </c>
      <c r="P50" s="41">
        <v>-167.65310461696762</v>
      </c>
    </row>
    <row r="51" spans="1:16" x14ac:dyDescent="0.3">
      <c r="A51" s="40" t="s">
        <v>128</v>
      </c>
      <c r="B51" s="41">
        <v>186.965</v>
      </c>
      <c r="C51" s="41">
        <v>196.61465296673742</v>
      </c>
      <c r="D51" s="41">
        <v>195.23500000000001</v>
      </c>
      <c r="E51" s="41">
        <v>176.63499999999999</v>
      </c>
      <c r="F51" s="41">
        <v>236.96355005317079</v>
      </c>
      <c r="G51" s="41">
        <v>236.964</v>
      </c>
      <c r="H51" s="41">
        <v>242.529</v>
      </c>
      <c r="I51" s="41">
        <v>279.81400000000002</v>
      </c>
      <c r="K51" s="41">
        <v>236.96355005317079</v>
      </c>
      <c r="L51" s="41">
        <v>236.964</v>
      </c>
      <c r="M51" s="41">
        <v>242.529</v>
      </c>
      <c r="N51" s="41">
        <v>279.81400000000002</v>
      </c>
      <c r="P51" s="41">
        <v>279.81400000000002</v>
      </c>
    </row>
    <row r="52" spans="1:16" x14ac:dyDescent="0.3">
      <c r="A52" s="40" t="s">
        <v>125</v>
      </c>
      <c r="B52" s="41">
        <v>-10.140943109025272</v>
      </c>
      <c r="C52" s="41">
        <v>-21.289680320760283</v>
      </c>
      <c r="D52" s="41">
        <v>-63.330511496822282</v>
      </c>
      <c r="E52" s="41">
        <v>-105.5562921417648</v>
      </c>
      <c r="F52" s="41">
        <v>-90.700950828568239</v>
      </c>
      <c r="G52" s="41">
        <v>-61.643513256910353</v>
      </c>
      <c r="H52" s="41">
        <v>-66.386716063535118</v>
      </c>
      <c r="I52" s="41">
        <v>-69.362429214616043</v>
      </c>
      <c r="K52" s="41">
        <v>-90.116950828568861</v>
      </c>
      <c r="L52" s="41">
        <v>-61.059513256910975</v>
      </c>
      <c r="M52" s="41">
        <v>-65.80271606353574</v>
      </c>
      <c r="N52" s="41">
        <v>-68.778429214616665</v>
      </c>
      <c r="P52" s="41">
        <v>-68.043429214616168</v>
      </c>
    </row>
    <row r="53" spans="1:16" x14ac:dyDescent="0.3">
      <c r="A53" s="38" t="s">
        <v>116</v>
      </c>
      <c r="B53" s="39">
        <v>18.554231907653048</v>
      </c>
      <c r="C53" s="39">
        <v>5.4700100556920006</v>
      </c>
      <c r="D53" s="39">
        <v>291.56569698725343</v>
      </c>
      <c r="E53" s="39">
        <v>363.04001518677251</v>
      </c>
      <c r="F53" s="39">
        <v>352.93454861715782</v>
      </c>
      <c r="G53" s="39">
        <v>415.82592297497467</v>
      </c>
      <c r="H53" s="39">
        <v>375.66124914639931</v>
      </c>
      <c r="I53" s="39">
        <v>298.25551844262827</v>
      </c>
      <c r="K53" s="39">
        <v>319.00705779977216</v>
      </c>
      <c r="L53" s="39">
        <v>381.89843215758901</v>
      </c>
      <c r="M53" s="39">
        <v>341.73375832901365</v>
      </c>
      <c r="N53" s="39">
        <v>264.32802762524261</v>
      </c>
      <c r="P53" s="39">
        <v>283.11478734391676</v>
      </c>
    </row>
    <row r="54" spans="1:16" x14ac:dyDescent="0.3">
      <c r="A54" s="40" t="s">
        <v>117</v>
      </c>
      <c r="B54" s="41">
        <v>4.4521790008286359</v>
      </c>
      <c r="C54" s="41">
        <v>5.7386810041302851</v>
      </c>
      <c r="D54" s="41">
        <v>40.432223455021472</v>
      </c>
      <c r="E54" s="41">
        <v>40.432223455021528</v>
      </c>
      <c r="F54" s="41">
        <v>40.305962455021501</v>
      </c>
      <c r="G54" s="41">
        <v>40.520627455021014</v>
      </c>
      <c r="H54" s="41">
        <v>40.225607455017808</v>
      </c>
      <c r="I54" s="41">
        <v>36.038381455019618</v>
      </c>
      <c r="K54" s="41">
        <v>40.304788467638019</v>
      </c>
      <c r="L54" s="41">
        <v>40.519453467637533</v>
      </c>
      <c r="M54" s="41">
        <v>40.224433467634327</v>
      </c>
      <c r="N54" s="41">
        <v>36.037207467636136</v>
      </c>
      <c r="P54" s="41">
        <v>36.036967186310477</v>
      </c>
    </row>
    <row r="55" spans="1:16" x14ac:dyDescent="0.3">
      <c r="A55" s="40" t="s">
        <v>118</v>
      </c>
      <c r="B55" s="41">
        <v>54.164742425095938</v>
      </c>
      <c r="C55" s="41">
        <v>27.708455513727927</v>
      </c>
      <c r="D55" s="41">
        <v>34.247469565985853</v>
      </c>
      <c r="E55" s="41">
        <v>34.247469565985853</v>
      </c>
      <c r="F55" s="41">
        <v>30.871307289343918</v>
      </c>
      <c r="G55" s="41">
        <v>62.871971816096902</v>
      </c>
      <c r="H55" s="41">
        <v>49.778298873407493</v>
      </c>
      <c r="I55" s="41">
        <v>53.807133269909173</v>
      </c>
      <c r="K55" s="41">
        <v>-24.37769271065622</v>
      </c>
      <c r="L55" s="41">
        <v>7.622971816096765</v>
      </c>
      <c r="M55" s="41">
        <v>-5.470701126592644</v>
      </c>
      <c r="N55" s="41">
        <v>-1.4418667300909647</v>
      </c>
      <c r="P55" s="41">
        <v>19.034133269909034</v>
      </c>
    </row>
    <row r="56" spans="1:16" x14ac:dyDescent="0.3">
      <c r="A56" s="40" t="s">
        <v>119</v>
      </c>
      <c r="B56" s="41">
        <v>92.009272988982616</v>
      </c>
      <c r="C56" s="41">
        <v>86.044276892306925</v>
      </c>
      <c r="D56" s="41">
        <v>83.967476763876448</v>
      </c>
      <c r="E56" s="41">
        <v>83.967476763876448</v>
      </c>
      <c r="F56" s="41">
        <v>92.442309725364566</v>
      </c>
      <c r="G56" s="41">
        <v>126.33529957455403</v>
      </c>
      <c r="H56" s="41">
        <v>125.03634279323671</v>
      </c>
      <c r="I56" s="41">
        <v>113.35343459492753</v>
      </c>
      <c r="K56" s="41">
        <v>92.49530972536445</v>
      </c>
      <c r="L56" s="41">
        <v>126.38829957455391</v>
      </c>
      <c r="M56" s="41">
        <v>125.0893427932366</v>
      </c>
      <c r="N56" s="41">
        <v>113.40643459492742</v>
      </c>
      <c r="P56" s="41">
        <v>1.7734345949276076</v>
      </c>
    </row>
    <row r="57" spans="1:16" x14ac:dyDescent="0.3">
      <c r="A57" s="40" t="s">
        <v>120</v>
      </c>
      <c r="B57" s="41">
        <v>-32.243376031692151</v>
      </c>
      <c r="C57" s="41">
        <v>-40.58007766548468</v>
      </c>
      <c r="D57" s="41">
        <v>-1.0267002112601062</v>
      </c>
      <c r="E57" s="41">
        <v>-1.0267002112601062</v>
      </c>
      <c r="F57" s="41">
        <v>-1.0428664675366122</v>
      </c>
      <c r="G57" s="41">
        <v>13.254734266396611</v>
      </c>
      <c r="H57" s="41">
        <v>3.4749110875069391</v>
      </c>
      <c r="I57" s="41">
        <v>-14.789456069073822</v>
      </c>
      <c r="K57" s="41">
        <v>1.8521335324634833</v>
      </c>
      <c r="L57" s="41">
        <v>16.149734266396706</v>
      </c>
      <c r="M57" s="41">
        <v>6.3699110875070346</v>
      </c>
      <c r="N57" s="41">
        <v>-11.894456069073726</v>
      </c>
      <c r="P57" s="41">
        <v>71.091543930926093</v>
      </c>
    </row>
    <row r="58" spans="1:16" x14ac:dyDescent="0.3">
      <c r="A58" s="40" t="s">
        <v>154</v>
      </c>
      <c r="B58" s="41">
        <v>-18.429808999999892</v>
      </c>
      <c r="C58" s="41">
        <v>-23.29169798880713</v>
      </c>
      <c r="D58" s="41">
        <v>94.134953359316626</v>
      </c>
      <c r="E58" s="41">
        <v>94.134953359316626</v>
      </c>
      <c r="F58" s="41">
        <v>94.747897359316624</v>
      </c>
      <c r="G58" s="41">
        <v>85.750857916346206</v>
      </c>
      <c r="H58" s="41">
        <v>76.273038584118382</v>
      </c>
      <c r="I58" s="41">
        <v>45.788936084947721</v>
      </c>
      <c r="K58" s="41">
        <v>94.907897359316621</v>
      </c>
      <c r="L58" s="41">
        <v>85.910857916346203</v>
      </c>
      <c r="M58" s="41">
        <v>76.433038584118378</v>
      </c>
      <c r="N58" s="41">
        <v>45.948936084947718</v>
      </c>
      <c r="P58" s="41">
        <v>45.894936084947716</v>
      </c>
    </row>
    <row r="59" spans="1:16" x14ac:dyDescent="0.3">
      <c r="A59" s="40" t="s">
        <v>121</v>
      </c>
      <c r="B59" s="41">
        <v>-63.075789012933001</v>
      </c>
      <c r="C59" s="41">
        <v>52.464427814507189</v>
      </c>
      <c r="D59" s="41">
        <v>-13.596734548740187</v>
      </c>
      <c r="E59" s="41">
        <v>16.378384882877981</v>
      </c>
      <c r="F59" s="41">
        <v>6.6094628828773239</v>
      </c>
      <c r="G59" s="41">
        <v>-12.218619237122084</v>
      </c>
      <c r="H59" s="41">
        <v>-21.227005245708142</v>
      </c>
      <c r="I59" s="41">
        <v>-32.07182577907588</v>
      </c>
      <c r="K59" s="41">
        <v>12.490146052877435</v>
      </c>
      <c r="L59" s="41">
        <v>-6.3379360671219729</v>
      </c>
      <c r="M59" s="41">
        <v>-15.346322075708031</v>
      </c>
      <c r="N59" s="41">
        <v>-26.191142609075769</v>
      </c>
      <c r="P59" s="41">
        <v>2.2888573909240222</v>
      </c>
    </row>
    <row r="60" spans="1:16" x14ac:dyDescent="0.3">
      <c r="A60" s="40" t="s">
        <v>6</v>
      </c>
      <c r="B60" s="41">
        <v>39.503832495979751</v>
      </c>
      <c r="C60" s="41">
        <v>10.99919471414519</v>
      </c>
      <c r="D60" s="41">
        <v>11.026933534619459</v>
      </c>
      <c r="E60" s="41">
        <v>11.026933534619488</v>
      </c>
      <c r="F60" s="41">
        <v>13.508797999999999</v>
      </c>
      <c r="G60" s="41">
        <v>3.6102379999999528</v>
      </c>
      <c r="H60" s="41">
        <v>8.5038279999999418</v>
      </c>
      <c r="I60" s="41">
        <v>13.35350099999998</v>
      </c>
      <c r="K60" s="41">
        <v>12.675797999999986</v>
      </c>
      <c r="L60" s="41">
        <v>2.7772379999999401</v>
      </c>
      <c r="M60" s="41">
        <v>7.6708279999999291</v>
      </c>
      <c r="N60" s="41">
        <v>12.520500999999967</v>
      </c>
      <c r="P60" s="41">
        <v>18.134500999999993</v>
      </c>
    </row>
    <row r="61" spans="1:16" x14ac:dyDescent="0.3">
      <c r="A61" s="40" t="s">
        <v>129</v>
      </c>
      <c r="B61" s="41">
        <v>-57.436357795092476</v>
      </c>
      <c r="C61" s="41">
        <v>-4.9155689645291432</v>
      </c>
      <c r="D61" s="41">
        <v>6.6555886867513436</v>
      </c>
      <c r="E61" s="41">
        <v>6.6555886867513436</v>
      </c>
      <c r="F61" s="41">
        <v>-5.6582584754729623</v>
      </c>
      <c r="G61" s="41">
        <v>-26.92232348547293</v>
      </c>
      <c r="H61" s="41">
        <v>-15.983610286498106</v>
      </c>
      <c r="I61" s="41">
        <v>-16.885262800002238</v>
      </c>
      <c r="K61" s="41">
        <v>-5.4762584754728323</v>
      </c>
      <c r="L61" s="41">
        <v>-26.7403234854728</v>
      </c>
      <c r="M61" s="41">
        <v>-15.801610286497976</v>
      </c>
      <c r="N61" s="41">
        <v>-16.703262800002108</v>
      </c>
      <c r="P61" s="41">
        <v>-19.64926280000202</v>
      </c>
    </row>
    <row r="62" spans="1:16" x14ac:dyDescent="0.3">
      <c r="A62" s="40" t="s">
        <v>130</v>
      </c>
      <c r="B62" s="41">
        <v>35.869068722142217</v>
      </c>
      <c r="C62" s="41">
        <v>49.894480962593221</v>
      </c>
      <c r="D62" s="41">
        <v>48.668340885286639</v>
      </c>
      <c r="E62" s="41">
        <v>48.668340885286639</v>
      </c>
      <c r="F62" s="41">
        <v>44.08590889919887</v>
      </c>
      <c r="G62" s="41">
        <v>30.366831051964027</v>
      </c>
      <c r="H62" s="41">
        <v>32.205874051964045</v>
      </c>
      <c r="I62" s="41">
        <v>32.07929005196408</v>
      </c>
      <c r="K62" s="41">
        <v>43.733908899198866</v>
      </c>
      <c r="L62" s="41">
        <v>30.014831051964023</v>
      </c>
      <c r="M62" s="41">
        <v>31.853874051964041</v>
      </c>
      <c r="N62" s="41">
        <v>31.727290051964076</v>
      </c>
      <c r="P62" s="41">
        <v>30.340290051964047</v>
      </c>
    </row>
    <row r="63" spans="1:16" x14ac:dyDescent="0.3">
      <c r="A63" s="40" t="s">
        <v>131</v>
      </c>
      <c r="B63" s="41">
        <v>-6.7382640838629868</v>
      </c>
      <c r="C63" s="41">
        <v>-16.854532816632997</v>
      </c>
      <c r="D63" s="41">
        <v>-17.394143351868451</v>
      </c>
      <c r="E63" s="41">
        <v>-4.572863999999953</v>
      </c>
      <c r="F63" s="41">
        <v>-3.1679996178175713</v>
      </c>
      <c r="G63" s="41">
        <v>-16.981066266588186</v>
      </c>
      <c r="H63" s="41">
        <v>-16.189952266588165</v>
      </c>
      <c r="I63" s="41">
        <v>-20.221664266588192</v>
      </c>
      <c r="K63" s="41">
        <v>-0.49599961781757429</v>
      </c>
      <c r="L63" s="41">
        <v>-14.309066266588189</v>
      </c>
      <c r="M63" s="41">
        <v>-13.517952266588168</v>
      </c>
      <c r="N63" s="41">
        <v>-17.549664266588195</v>
      </c>
      <c r="P63" s="41">
        <v>-11.129664266588208</v>
      </c>
    </row>
    <row r="64" spans="1:16" x14ac:dyDescent="0.3">
      <c r="A64" s="40" t="s">
        <v>132</v>
      </c>
      <c r="B64" s="41">
        <v>10.005716876980998</v>
      </c>
      <c r="C64" s="41">
        <v>9.9455922574733613</v>
      </c>
      <c r="D64" s="41">
        <v>-25.806638183750572</v>
      </c>
      <c r="E64" s="41">
        <v>-25.806638183750572</v>
      </c>
      <c r="F64" s="41">
        <v>-25.773015183750594</v>
      </c>
      <c r="G64" s="41">
        <v>-25.797517183750635</v>
      </c>
      <c r="H64" s="41">
        <v>-28.92836562794961</v>
      </c>
      <c r="I64" s="41">
        <v>-27.435895170031692</v>
      </c>
      <c r="K64" s="41">
        <v>-27.956015183750601</v>
      </c>
      <c r="L64" s="41">
        <v>-27.980517183750642</v>
      </c>
      <c r="M64" s="41">
        <v>-31.111365627949617</v>
      </c>
      <c r="N64" s="41">
        <v>-29.618895170031699</v>
      </c>
      <c r="P64" s="41">
        <v>-36.839895170031696</v>
      </c>
    </row>
    <row r="65" spans="1:16" x14ac:dyDescent="0.3">
      <c r="A65" s="40" t="s">
        <v>133</v>
      </c>
      <c r="B65" s="41">
        <v>9.2532530000000222</v>
      </c>
      <c r="C65" s="41">
        <v>-0.90299500000001132</v>
      </c>
      <c r="D65" s="41">
        <v>-32.247866033223765</v>
      </c>
      <c r="E65" s="41">
        <v>-32.247866033223765</v>
      </c>
      <c r="F65" s="41">
        <v>-22.281064033223764</v>
      </c>
      <c r="G65" s="41">
        <v>-14.543555323762611</v>
      </c>
      <c r="H65" s="41">
        <v>-8.5850320416667572</v>
      </c>
      <c r="I65" s="41">
        <v>-4.1169655800948703</v>
      </c>
      <c r="K65" s="41">
        <v>-17.078064033223768</v>
      </c>
      <c r="L65" s="41">
        <v>-9.3405553237626151</v>
      </c>
      <c r="M65" s="41">
        <v>-3.3820320416667613</v>
      </c>
      <c r="N65" s="41">
        <v>1.0860344199051255</v>
      </c>
      <c r="P65" s="41">
        <v>1.0860344199051255</v>
      </c>
    </row>
    <row r="66" spans="1:16" x14ac:dyDescent="0.3">
      <c r="A66" s="40" t="s">
        <v>134</v>
      </c>
      <c r="B66" s="41">
        <v>1.960013</v>
      </c>
      <c r="C66" s="41">
        <v>0.48184299999999958</v>
      </c>
      <c r="D66" s="41">
        <v>0.47758999999999929</v>
      </c>
      <c r="E66" s="41">
        <v>0.47758999999999929</v>
      </c>
      <c r="F66" s="41">
        <v>0.47758999999999929</v>
      </c>
      <c r="G66" s="41">
        <v>0.47758999999999929</v>
      </c>
      <c r="H66" s="41">
        <v>0.47758999999999929</v>
      </c>
      <c r="I66" s="41">
        <v>0.47758999999999929</v>
      </c>
      <c r="K66" s="41">
        <v>0.47758999999999929</v>
      </c>
      <c r="L66" s="41">
        <v>0.47758999999999929</v>
      </c>
      <c r="M66" s="41">
        <v>0.47758999999999929</v>
      </c>
      <c r="N66" s="41">
        <v>0.47758999999999929</v>
      </c>
      <c r="P66" s="41">
        <v>0.47758999999999929</v>
      </c>
    </row>
    <row r="67" spans="1:16" x14ac:dyDescent="0.3">
      <c r="A67" s="40" t="s">
        <v>135</v>
      </c>
      <c r="B67" s="41">
        <v>2.7601640000000032</v>
      </c>
      <c r="C67" s="41">
        <v>10.665548000000001</v>
      </c>
      <c r="D67" s="41">
        <v>4.2902633195864084</v>
      </c>
      <c r="E67" s="41">
        <v>4.2902633195864084</v>
      </c>
      <c r="F67" s="41">
        <v>9.1874333195864111</v>
      </c>
      <c r="G67" s="41">
        <v>5.8763173195864056</v>
      </c>
      <c r="H67" s="41">
        <v>5.9816133195864083</v>
      </c>
      <c r="I67" s="41">
        <v>16.318797919586409</v>
      </c>
      <c r="K67" s="41">
        <v>-5.6285666804135914</v>
      </c>
      <c r="L67" s="41">
        <v>-8.9396826804135969</v>
      </c>
      <c r="M67" s="41">
        <v>-8.8343866804135942</v>
      </c>
      <c r="N67" s="41">
        <v>1.5027979195864063</v>
      </c>
      <c r="P67" s="41">
        <v>41.79279791958642</v>
      </c>
    </row>
    <row r="68" spans="1:16" x14ac:dyDescent="0.3">
      <c r="A68" s="40" t="s">
        <v>136</v>
      </c>
      <c r="B68" s="41">
        <v>-1.1775440000000006</v>
      </c>
      <c r="C68" s="41">
        <v>-1.1131389999999999</v>
      </c>
      <c r="D68" s="41">
        <v>-0.995808667287157</v>
      </c>
      <c r="E68" s="41">
        <v>-0.995808667287157</v>
      </c>
      <c r="F68" s="41">
        <v>-1.0599696672871568</v>
      </c>
      <c r="G68" s="41">
        <v>-1.0599696672871568</v>
      </c>
      <c r="H68" s="41">
        <v>-1.0599696672871568</v>
      </c>
      <c r="I68" s="41">
        <v>-1.0599696672871568</v>
      </c>
      <c r="K68" s="41">
        <v>-3.6049696672871567</v>
      </c>
      <c r="L68" s="41">
        <v>-3.6049696672871567</v>
      </c>
      <c r="M68" s="41">
        <v>-3.6049696672871567</v>
      </c>
      <c r="N68" s="41">
        <v>-3.6049696672871567</v>
      </c>
      <c r="P68" s="41">
        <v>-3.5999696672871573</v>
      </c>
    </row>
    <row r="69" spans="1:16" x14ac:dyDescent="0.3">
      <c r="A69" s="40" t="s">
        <v>5</v>
      </c>
      <c r="B69" s="41">
        <v>1.367930943654021</v>
      </c>
      <c r="C69" s="41">
        <v>1.9692578365231412</v>
      </c>
      <c r="D69" s="41">
        <v>5.7735172467762226</v>
      </c>
      <c r="E69" s="41">
        <v>5.7735172467762226</v>
      </c>
      <c r="F69" s="41">
        <v>5.7735172467762226</v>
      </c>
      <c r="G69" s="41">
        <v>5.7735172467762226</v>
      </c>
      <c r="H69" s="41">
        <v>5.7735172467762226</v>
      </c>
      <c r="I69" s="41">
        <v>5.7735172467762226</v>
      </c>
      <c r="K69" s="41">
        <v>5.7735172467762226</v>
      </c>
      <c r="L69" s="41">
        <v>5.7735172467762226</v>
      </c>
      <c r="M69" s="41">
        <v>5.7735172467762226</v>
      </c>
      <c r="N69" s="41">
        <v>5.7735172467762226</v>
      </c>
      <c r="P69" s="41">
        <v>9.6535172467762607</v>
      </c>
    </row>
    <row r="70" spans="1:16" x14ac:dyDescent="0.3">
      <c r="A70" s="40" t="s">
        <v>137</v>
      </c>
      <c r="B70" s="41">
        <v>-114.12670538255873</v>
      </c>
      <c r="C70" s="41">
        <v>-189.08916046907501</v>
      </c>
      <c r="D70" s="41">
        <v>-14.114041204539745</v>
      </c>
      <c r="E70" s="41">
        <v>11.97087334478087</v>
      </c>
      <c r="F70" s="41">
        <v>7.1546870689927857</v>
      </c>
      <c r="G70" s="41">
        <v>52.513609888644083</v>
      </c>
      <c r="H70" s="41">
        <v>32.076227021372944</v>
      </c>
      <c r="I70" s="41">
        <v>21.939627150919534</v>
      </c>
      <c r="K70" s="41">
        <v>13.26268706899279</v>
      </c>
      <c r="L70" s="41">
        <v>58.621609888644088</v>
      </c>
      <c r="M70" s="41">
        <v>38.184227021372948</v>
      </c>
      <c r="N70" s="41">
        <v>28.047627150919539</v>
      </c>
      <c r="P70" s="41">
        <v>38.316627150919516</v>
      </c>
    </row>
    <row r="71" spans="1:16" x14ac:dyDescent="0.3">
      <c r="A71" s="40" t="s">
        <v>122</v>
      </c>
      <c r="B71" s="41">
        <v>60.435903760130145</v>
      </c>
      <c r="C71" s="41">
        <v>26.305423964814793</v>
      </c>
      <c r="D71" s="41">
        <v>67.073272370702796</v>
      </c>
      <c r="E71" s="41">
        <v>69.666277237413453</v>
      </c>
      <c r="F71" s="41">
        <v>66.752847815767552</v>
      </c>
      <c r="G71" s="41">
        <v>85.997379603573734</v>
      </c>
      <c r="H71" s="41">
        <v>87.828335849109067</v>
      </c>
      <c r="I71" s="41">
        <v>75.906349000731495</v>
      </c>
      <c r="K71" s="41">
        <v>85.650847815766156</v>
      </c>
      <c r="L71" s="41">
        <v>104.89537960357234</v>
      </c>
      <c r="M71" s="41">
        <v>106.72633584910767</v>
      </c>
      <c r="N71" s="41">
        <v>94.804349000730099</v>
      </c>
      <c r="P71" s="41">
        <v>38.412349000731183</v>
      </c>
    </row>
    <row r="72" spans="1:16" x14ac:dyDescent="0.3">
      <c r="A72" s="38" t="s">
        <v>161</v>
      </c>
      <c r="B72" s="39">
        <v>-10</v>
      </c>
      <c r="C72" s="39">
        <v>-10</v>
      </c>
      <c r="D72" s="39">
        <v>-10</v>
      </c>
      <c r="E72" s="39">
        <v>-10</v>
      </c>
      <c r="F72" s="39">
        <v>-32.001123139999997</v>
      </c>
      <c r="G72" s="39">
        <v>-84.923905876000006</v>
      </c>
      <c r="H72" s="39">
        <v>-91.165828590000004</v>
      </c>
      <c r="I72" s="39">
        <v>-100.89099061714288</v>
      </c>
      <c r="K72" s="39">
        <v>-5.7011231399999929</v>
      </c>
      <c r="L72" s="39">
        <v>-58.623905876000002</v>
      </c>
      <c r="M72" s="39">
        <v>-64.865828590000007</v>
      </c>
      <c r="N72" s="39">
        <v>-74.590990617142864</v>
      </c>
      <c r="P72" s="39">
        <v>-0.89099061714287586</v>
      </c>
    </row>
    <row r="73" spans="1:16" x14ac:dyDescent="0.3">
      <c r="A73" s="38" t="s">
        <v>162</v>
      </c>
      <c r="B73" s="39">
        <v>-400</v>
      </c>
      <c r="C73" s="39">
        <v>-400</v>
      </c>
      <c r="D73" s="39">
        <v>-450</v>
      </c>
      <c r="E73" s="39">
        <v>-450</v>
      </c>
      <c r="F73" s="39">
        <v>-450</v>
      </c>
      <c r="G73" s="39">
        <v>-410.70380020797006</v>
      </c>
      <c r="H73" s="39">
        <v>-410.70380020797006</v>
      </c>
      <c r="I73" s="39">
        <v>-446.06632774005993</v>
      </c>
      <c r="K73" s="39">
        <v>-17.882000000000062</v>
      </c>
      <c r="L73" s="39">
        <v>21.414199792029876</v>
      </c>
      <c r="M73" s="39">
        <v>21.414199792029876</v>
      </c>
      <c r="N73" s="39">
        <v>-13.948327740059995</v>
      </c>
      <c r="P73" s="39">
        <v>-446.06632774005993</v>
      </c>
    </row>
    <row r="74" spans="1:16" x14ac:dyDescent="0.3">
      <c r="A74" s="38" t="s">
        <v>123</v>
      </c>
      <c r="B74" s="39">
        <v>21.708059323405905</v>
      </c>
      <c r="C74" s="39">
        <v>17.802154453402181</v>
      </c>
      <c r="D74" s="39">
        <v>42.993021173420857</v>
      </c>
      <c r="E74" s="39">
        <v>42.993021173420857</v>
      </c>
      <c r="F74" s="39">
        <v>38.454800267096289</v>
      </c>
      <c r="G74" s="39">
        <v>36.966687635467679</v>
      </c>
      <c r="H74" s="39">
        <v>27.057480635463435</v>
      </c>
      <c r="I74" s="39">
        <v>42.94216463545672</v>
      </c>
      <c r="K74" s="39">
        <v>21.594800267095707</v>
      </c>
      <c r="L74" s="39">
        <v>20.106687635467097</v>
      </c>
      <c r="M74" s="39">
        <v>10.197480635462853</v>
      </c>
      <c r="N74" s="39">
        <v>26.082164635456138</v>
      </c>
      <c r="P74" s="39">
        <v>23.63516463545966</v>
      </c>
    </row>
    <row r="75" spans="1:16" x14ac:dyDescent="0.3">
      <c r="A75" s="36" t="s">
        <v>124</v>
      </c>
      <c r="B75" s="42">
        <v>-37.08600371654029</v>
      </c>
      <c r="C75" s="42">
        <v>225.13444554261696</v>
      </c>
      <c r="D75" s="42">
        <v>357.93596366818656</v>
      </c>
      <c r="E75" s="42">
        <v>253.74405526611645</v>
      </c>
      <c r="F75" s="42">
        <v>449.9806422251595</v>
      </c>
      <c r="G75" s="42">
        <v>762.2745573079419</v>
      </c>
      <c r="H75" s="42">
        <v>666.83970123152994</v>
      </c>
      <c r="I75" s="42">
        <v>467.76645115710562</v>
      </c>
      <c r="K75" s="46">
        <v>405.39964542714006</v>
      </c>
      <c r="L75" s="46">
        <v>717.69356050992246</v>
      </c>
      <c r="M75" s="46">
        <v>622.2587044335105</v>
      </c>
      <c r="N75" s="46">
        <v>422.71345115710392</v>
      </c>
      <c r="P75" s="50">
        <v>334.5884511571021</v>
      </c>
    </row>
    <row r="76" spans="1:16" x14ac:dyDescent="0.3">
      <c r="A76" t="s">
        <v>158</v>
      </c>
    </row>
    <row r="77" spans="1:16" x14ac:dyDescent="0.3">
      <c r="A77" s="38" t="s">
        <v>163</v>
      </c>
    </row>
  </sheetData>
  <phoneticPr fontId="19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EC119FC22A0543BBECA9CA435733F4" ma:contentTypeVersion="10" ma:contentTypeDescription="Umožňuje vytvoriť nový dokument." ma:contentTypeScope="" ma:versionID="92d512420c8a9eaf49eb9ee0be423294">
  <xsd:schema xmlns:xsd="http://www.w3.org/2001/XMLSchema" xmlns:xs="http://www.w3.org/2001/XMLSchema" xmlns:p="http://schemas.microsoft.com/office/2006/metadata/properties" xmlns:ns2="9d76330f-e8f1-434f-b6cd-d02727bbea50" xmlns:ns3="ca90bd8a-abf5-4496-9b56-aba63058f6b7" targetNamespace="http://schemas.microsoft.com/office/2006/metadata/properties" ma:root="true" ma:fieldsID="9174a596e346eb161ea65d7695a75a83" ns2:_="" ns3:_="">
    <xsd:import namespace="9d76330f-e8f1-434f-b6cd-d02727bbea50"/>
    <xsd:import namespace="ca90bd8a-abf5-4496-9b56-aba63058f6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330f-e8f1-434f-b6cd-d02727bbe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0bd8a-abf5-4496-9b56-aba63058f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20DBD7-DE34-4D35-8ABD-BDDDF12D80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330f-e8f1-434f-b6cd-d02727bbea50"/>
    <ds:schemaRef ds:uri="ca90bd8a-abf5-4496-9b56-aba63058f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3F2DA6-DB56-4048-93C8-EA33641D4EA7}">
  <ds:schemaRefs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ca90bd8a-abf5-4496-9b56-aba63058f6b7"/>
    <ds:schemaRef ds:uri="9d76330f-e8f1-434f-b6cd-d02727bbea50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9554A2A-31E1-43C5-B7AC-BB99850E2F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</vt:lpstr>
      <vt:lpstr>2024_vplyvy</vt:lpstr>
      <vt:lpstr>2024_vplyvy_konsolidovane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Majher</dc:creator>
  <cp:lastModifiedBy>Jakub Koško</cp:lastModifiedBy>
  <dcterms:created xsi:type="dcterms:W3CDTF">2019-05-30T05:56:05Z</dcterms:created>
  <dcterms:modified xsi:type="dcterms:W3CDTF">2024-08-27T13:14:19Z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0x01010095EC119FC22A0543BBECA9CA435733F4</vt:lpwstr>
  </property>
</Properties>
</file>